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9525"/>
  </bookViews>
  <sheets>
    <sheet name="2.8" sheetId="2" r:id="rId1"/>
    <sheet name="Б13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Б13!#REF!</definedName>
    <definedName name="_Par114" localSheetId="1">Б13!#REF!</definedName>
    <definedName name="_Par115" localSheetId="1">Б13!#REF!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Б13!#REF!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0">'2.8'!$A$1:$D$103</definedName>
    <definedName name="_xlnm.Print_Area" localSheetId="1">Б13!$A$1:$G$279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4525"/>
</workbook>
</file>

<file path=xl/calcChain.xml><?xml version="1.0" encoding="utf-8"?>
<calcChain xmlns="http://schemas.openxmlformats.org/spreadsheetml/2006/main">
  <c r="D79" i="2" l="1"/>
  <c r="D80" i="2" s="1"/>
  <c r="D71" i="2"/>
  <c r="D70" i="2"/>
  <c r="D51" i="2"/>
  <c r="D50" i="2"/>
  <c r="D41" i="2"/>
  <c r="D22" i="2"/>
  <c r="D17" i="2"/>
  <c r="D12" i="2"/>
  <c r="D25" i="2" l="1"/>
  <c r="D60" i="2"/>
  <c r="D61" i="2" s="1"/>
  <c r="D90" i="2"/>
  <c r="D91" i="2" s="1"/>
  <c r="C253" i="1"/>
  <c r="G225" i="1"/>
  <c r="G224" i="1"/>
  <c r="G223" i="1"/>
  <c r="G220" i="1"/>
  <c r="G219" i="1"/>
  <c r="G218" i="1"/>
  <c r="G217" i="1"/>
  <c r="G216" i="1"/>
  <c r="G215" i="1"/>
  <c r="G214" i="1"/>
  <c r="G213" i="1"/>
  <c r="G212" i="1"/>
  <c r="G211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3" i="1"/>
  <c r="G162" i="1"/>
  <c r="G161" i="1"/>
  <c r="G160" i="1"/>
  <c r="G159" i="1"/>
  <c r="G158" i="1"/>
  <c r="G153" i="1"/>
  <c r="G152" i="1"/>
  <c r="G151" i="1"/>
  <c r="G150" i="1"/>
  <c r="G149" i="1"/>
  <c r="G147" i="1"/>
  <c r="G146" i="1"/>
  <c r="G145" i="1"/>
  <c r="G144" i="1"/>
  <c r="G143" i="1"/>
  <c r="G142" i="1"/>
  <c r="G139" i="1"/>
  <c r="G138" i="1"/>
  <c r="G137" i="1"/>
  <c r="G134" i="1"/>
  <c r="G133" i="1"/>
  <c r="G130" i="1"/>
  <c r="G127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C60" i="1"/>
  <c r="D251" i="1"/>
  <c r="G56" i="1"/>
  <c r="G54" i="1"/>
  <c r="G53" i="1"/>
  <c r="G51" i="1"/>
  <c r="G50" i="1"/>
  <c r="G47" i="1"/>
  <c r="G46" i="1"/>
  <c r="G45" i="1"/>
  <c r="G44" i="1"/>
  <c r="G43" i="1"/>
  <c r="G42" i="1"/>
  <c r="G41" i="1"/>
  <c r="G40" i="1"/>
  <c r="G39" i="1"/>
  <c r="G38" i="1"/>
  <c r="G36" i="1"/>
  <c r="G35" i="1"/>
  <c r="G34" i="1"/>
  <c r="G33" i="1"/>
  <c r="G32" i="1"/>
  <c r="G30" i="1"/>
  <c r="G29" i="1"/>
  <c r="G28" i="1"/>
  <c r="D253" i="1" l="1"/>
  <c r="G253" i="1" s="1"/>
  <c r="G251" i="1"/>
  <c r="G52" i="1"/>
  <c r="G58" i="1"/>
  <c r="D60" i="1"/>
  <c r="G60" i="1" s="1"/>
  <c r="G254" i="1" l="1"/>
</calcChain>
</file>

<file path=xl/sharedStrings.xml><?xml version="1.0" encoding="utf-8"?>
<sst xmlns="http://schemas.openxmlformats.org/spreadsheetml/2006/main" count="533" uniqueCount="272">
  <si>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</si>
  <si>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</si>
  <si>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</si>
  <si>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</si>
  <si>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</si>
  <si>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</si>
  <si>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</si>
  <si>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</si>
  <si>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</si>
  <si>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</si>
  <si>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</si>
  <si>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</si>
  <si>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</si>
  <si>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</si>
  <si>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</si>
  <si>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</si>
  <si>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</si>
  <si>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</si>
  <si>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</si>
  <si>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13 по ул. Боровая за 2019 год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</si>
  <si>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</si>
  <si>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</si>
  <si>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</si>
  <si>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</si>
  <si>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19.02.2019 год (исполнение договора управления многоквартирным домом от 07.12.2017 г.)</t>
  </si>
  <si>
    <t xml:space="preserve">                5. Работы, выполняемые в целях надлежащего содержания крыши</t>
  </si>
  <si>
    <t>Очистка чердачного помещения от снега</t>
  </si>
  <si>
    <t>м2</t>
  </si>
  <si>
    <t xml:space="preserve">                 12.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</si>
  <si>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</si>
  <si>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</si>
  <si>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</si>
  <si>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Обслуживание приборов учета горячей воды</t>
  </si>
  <si>
    <t>шт</t>
  </si>
  <si>
    <t xml:space="preserve">                 17.  Работы по содержанию помещений, входящих в состав общего имущества</t>
  </si>
  <si>
    <t xml:space="preserve">Влажное подметание лестничных площадок и маршей </t>
  </si>
  <si>
    <t>Влажное подметание лестничных площадок и маршей свыше 3-го этажа</t>
  </si>
  <si>
    <t xml:space="preserve">Мытье лестничных площадок и маршей </t>
  </si>
  <si>
    <t>Мытье лестничных площадок и маршей свыше  3-го этажа</t>
  </si>
  <si>
    <t>Влажная протирка перил лестниц</t>
  </si>
  <si>
    <t xml:space="preserve">            VI.  Уборка придомовой территории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</si>
  <si>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</si>
  <si>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</si>
  <si>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</si>
  <si>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</si>
  <si>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</si>
  <si>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м3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</si>
  <si>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</si>
  <si>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</si>
  <si>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</si>
  <si>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</si>
  <si>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</si>
  <si>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</si>
  <si>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</si>
  <si>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</si>
  <si>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</si>
  <si>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</si>
  <si>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</si>
  <si>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 площадок перед входом в подъезд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</si>
  <si>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</si>
  <si>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</si>
  <si>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</si>
  <si>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</si>
  <si>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</si>
  <si>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за период с 20.02. по 31.12.2019 год (исполнение договора управления многоквартирным домом от 20.02.2019 г.)</t>
  </si>
  <si>
    <t>раз</t>
  </si>
  <si>
    <t xml:space="preserve">   Текущий ремонт:</t>
  </si>
  <si>
    <t xml:space="preserve">   Непредвиденные расходы:</t>
  </si>
  <si>
    <t xml:space="preserve"> 5. Управление МКД </t>
  </si>
  <si>
    <t>Затраты на управление МКД</t>
  </si>
  <si>
    <t xml:space="preserve"> 6. Аварийно-ремонтное обслуживание</t>
  </si>
  <si>
    <t xml:space="preserve">Обеспечение устранения аварий 
</t>
  </si>
  <si>
    <t>ИТОГО</t>
  </si>
  <si>
    <t>Управляющая организация - МП "ЖКХ"</t>
  </si>
  <si>
    <r>
      <t xml:space="preserve">2. Всего за период с </t>
    </r>
    <r>
      <rPr>
        <b/>
        <sz val="9"/>
        <rFont val="Times New Roman"/>
        <family val="1"/>
        <charset val="204"/>
      </rPr>
      <t>01.02.2019г. по 30.06.2019г</t>
    </r>
    <r>
      <rPr>
        <sz val="9"/>
        <rFont val="Times New Roman"/>
        <family val="1"/>
        <charset val="204"/>
      </rPr>
      <t>. выполнено работ (оказано услуг) на общую сумму</t>
    </r>
  </si>
  <si>
    <t>пятьсот шестьдесят шесть тысяч восемьдесят восемь рублей, 24 коп.</t>
  </si>
  <si>
    <t xml:space="preserve">     (прописью)</t>
  </si>
  <si>
    <t>3.  Работы (услуги) выполнены (оказаны) полностью, в установленные сроки, с надлежащим качеством.</t>
  </si>
  <si>
    <t>4.  Претензий по выполнению условий Договора Стороны друг к другу не имеют.</t>
  </si>
  <si>
    <t>Настоящий   Акт   составлен   в 2-х экземплярах, имеющих одинаковую юридическую силу, по одному для каждой из Сторон</t>
  </si>
  <si>
    <t>Подписи Сторон:</t>
  </si>
  <si>
    <t>Исполнитель - директор МП "ЖКХ"</t>
  </si>
  <si>
    <t>Петров Д.Ю.</t>
  </si>
  <si>
    <t>(должность, ФИО)</t>
  </si>
  <si>
    <t xml:space="preserve">    (подпись)</t>
  </si>
  <si>
    <t xml:space="preserve">Заказчик - Председатель МКД          </t>
  </si>
  <si>
    <t>Виноградова С.В.</t>
  </si>
  <si>
    <t>Примечания:</t>
  </si>
  <si>
    <t xml:space="preserve">&lt;1&gt; В соответствии с пунктом 4 части 8 статьи 161.1 Жилищного кодекса Российской Федерации (Собрание законодательства Российской Федерации, 2005, № 1, ст. 14; 2011, № 23, ст. 3263; 2014, № 30, ст. 4264; 2015, № 27, ст. 3967) председатель совета </t>
  </si>
  <si>
    <t>многоквартирного дома 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</si>
  <si>
    <t>&lt;2&gt; 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г. № 290.</t>
  </si>
  <si>
    <t>&lt;3&gt; Стоимость за единицу выполненной работы (оказанной услуги) по договору управления многоквартирным домом или договору оказания услуг по содержанию и (или) выполнению работ по ремонту общего имущества в многоквартирном доме.</t>
  </si>
  <si>
    <t>&lt;4&gt; Сметная стоимость за единицу выполненной работы по договору подряда по выполнению работ по ремонту общего имущества в многоквартирном доме.</t>
  </si>
  <si>
    <t>&lt;5&gt; В случае уклонения или отказа от подписи, невозвращения в течении 10 рабочих дней после подписи в адрес МП «ЖКХ» одного экземпляра акта сдачи-приемки выполненных УО работ уполномоченным собственниками помещений лицом без предоставления мотивированного письменного (предоставление доказательств факта невыполнения работ) отказа от его подписания, работы считаются выполненными УО в полном объеме и с надлежащим качеством и без наличия подписи лица уполномоченного собственниками МКД в акте.</t>
  </si>
  <si>
    <t xml:space="preserve">Монтаж сливной системы </t>
  </si>
  <si>
    <t>сист</t>
  </si>
  <si>
    <t xml:space="preserve">Ремонт отмостки </t>
  </si>
  <si>
    <t>Ремонт козырька наплавляемым покрытием</t>
  </si>
  <si>
    <t>Восстановление разрушенной тепловой изоляции</t>
  </si>
  <si>
    <t xml:space="preserve"> 1. Несущие и ненесущие конструкции</t>
  </si>
  <si>
    <t>Осмотр конструкций</t>
  </si>
  <si>
    <t xml:space="preserve">1000 м2 </t>
  </si>
  <si>
    <t>Уборка подвальных помещений</t>
  </si>
  <si>
    <t xml:space="preserve">Раскрытие подвальных продухов </t>
  </si>
  <si>
    <t xml:space="preserve">Закрытие подвальных продухов </t>
  </si>
  <si>
    <t xml:space="preserve">100 м3 </t>
  </si>
  <si>
    <t>Осмотр кровель</t>
  </si>
  <si>
    <t>1000 м2 кровли</t>
  </si>
  <si>
    <t>Очистка кровли, козырьков над лоджиями от снега при толщине снега до 20 см  и скалывание сосулек</t>
  </si>
  <si>
    <t>Уборка чердачного помещения</t>
  </si>
  <si>
    <t>Закрытие чердачных люков</t>
  </si>
  <si>
    <t>Укладка проступи резиновой</t>
  </si>
  <si>
    <t xml:space="preserve">Укладка резиновых ковриков </t>
  </si>
  <si>
    <t>Укрепление чердачных лестниц</t>
  </si>
  <si>
    <t>Очистка  козырьков  от снега</t>
  </si>
  <si>
    <t>Замена адресной таблички на МКД</t>
  </si>
  <si>
    <t>Изготовление и установка досок объявлений на подъезд</t>
  </si>
  <si>
    <t>Осмотр  внутренней отделки</t>
  </si>
  <si>
    <t>Осмотр столярных изделий, оконных и дверных заполнений с устранением мелких неисправностей МОП</t>
  </si>
  <si>
    <t>1000 м2 площади</t>
  </si>
  <si>
    <t xml:space="preserve"> 2.1  Вентиляция</t>
  </si>
  <si>
    <t>Прочистка засоренных вентиляционных каналов</t>
  </si>
  <si>
    <t>1 м</t>
  </si>
  <si>
    <t xml:space="preserve"> 2.2 Сантехнические системы</t>
  </si>
  <si>
    <t>I. Общий плановый осмотр сантехнических систем: ГВС, ХВС, водоотведения</t>
  </si>
  <si>
    <t>Осмотр водопровода, канализации, горячего водоснабжения с заменой неисправной запорной арматуры</t>
  </si>
  <si>
    <t>I. Система ХВС</t>
  </si>
  <si>
    <t>Проверка исправности и работоспособности запорной арматуры ХВС (шаровых кранов) с заменой неисправной запорной арматуры</t>
  </si>
  <si>
    <t>Очистка сетчатого фильтра ХВС от грязи</t>
  </si>
  <si>
    <t>II. Система ГВС</t>
  </si>
  <si>
    <t>Проверка исправности и работоспособности запорной арматуры ГВС (шаровых кранов) с заменой неисправной запорной арматуры</t>
  </si>
  <si>
    <t>III. Канализация</t>
  </si>
  <si>
    <t>Прочистка канализационных трубопроводов от жировых отложений</t>
  </si>
  <si>
    <t>м</t>
  </si>
  <si>
    <t>IV. Центральное отопление</t>
  </si>
  <si>
    <t>Проверка исправности и работоспособности запорной арматуры отопления (шаровых кранов)</t>
  </si>
  <si>
    <t xml:space="preserve">Осмотр системы центрального отопления мест общего пользования здания </t>
  </si>
  <si>
    <t>Общий плановый осмотр сантехнических систем</t>
  </si>
  <si>
    <t xml:space="preserve"> 1000 м2 подв и чердаков</t>
  </si>
  <si>
    <t>Осмотр ИТП  здания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</si>
  <si>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</si>
  <si>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</si>
  <si>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</si>
  <si>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1000 м3 здания</t>
  </si>
  <si>
    <t>Консервация системы отопления</t>
  </si>
  <si>
    <t xml:space="preserve">Пуск и регулировка системы отопления </t>
  </si>
  <si>
    <t>100 м</t>
  </si>
  <si>
    <t>Ликвидация воздушных пробок в системе отопления в стояке</t>
  </si>
  <si>
    <t>1 стояк</t>
  </si>
  <si>
    <t>Прочистка грязевиков и фильтров</t>
  </si>
  <si>
    <t>Прочистка дроссельной шайбы</t>
  </si>
  <si>
    <t>V. Приборы учета (ОПУ)</t>
  </si>
  <si>
    <t xml:space="preserve">Обслуживание приборов учета тепловой энергии </t>
  </si>
  <si>
    <t>Поверка приборов учета тепловой энергии</t>
  </si>
  <si>
    <t>Поверка приборов учета горячей воды с заменой неисправных средств измерений</t>
  </si>
  <si>
    <t>Поверка приборов учета холодной воды</t>
  </si>
  <si>
    <t xml:space="preserve"> 2.2.3 Электрооборудование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</si>
  <si>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</si>
  <si>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</si>
  <si>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</si>
  <si>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</si>
  <si>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Замена перегоревшей эл.лампы накаливания</t>
  </si>
  <si>
    <t>Замена перегоревшей эл.лампы ЛБ20</t>
  </si>
  <si>
    <t>Замена перегоревшей эл.лампы ЛБ40</t>
  </si>
  <si>
    <t>Замена ламп ДРЛ-250</t>
  </si>
  <si>
    <t>Замена стартеров</t>
  </si>
  <si>
    <t>Ремонт щитов</t>
  </si>
  <si>
    <t>Ревизия щитов</t>
  </si>
  <si>
    <t xml:space="preserve">Ревизия ВРУ </t>
  </si>
  <si>
    <t xml:space="preserve">Мелкий ремонт электропроводки </t>
  </si>
  <si>
    <t xml:space="preserve">м </t>
  </si>
  <si>
    <t>Замена эл.лампы на светодиодные лампы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</si>
  <si>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</si>
  <si>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</si>
  <si>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</si>
  <si>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 xml:space="preserve"> 3. Лестничные клетки</t>
  </si>
  <si>
    <t>Влажное подметание лестничных площадок и маршей свыше 2-го этажа</t>
  </si>
  <si>
    <t>Мытье лестничных площадок и маршей</t>
  </si>
  <si>
    <t>Мытье лестничных площадок и маршей свыше  2-го этажа</t>
  </si>
  <si>
    <t>Влажная протирка стен, дверей, чердачных лестниц, почтовых ящиков, шкафов электросчетчиков и слаботочных устройств</t>
  </si>
  <si>
    <t xml:space="preserve">Влажная протирка отопительных приборов и подоконников </t>
  </si>
  <si>
    <t>Мытье окон, оконных решеток</t>
  </si>
  <si>
    <t>Уборка в зимнее время</t>
  </si>
  <si>
    <t>Очистка территории от снега</t>
  </si>
  <si>
    <t>Очистка территории от уплотненного снега</t>
  </si>
  <si>
    <t>Очистка площадок перед входом в подъезд от снега</t>
  </si>
  <si>
    <t>Подметание площадок перед входом в подъезд</t>
  </si>
  <si>
    <t>Уборка территории от случайного мусора</t>
  </si>
  <si>
    <t>Механизированная уборка территории</t>
  </si>
  <si>
    <t>Уборка в летнее время</t>
  </si>
  <si>
    <t>Подметание территории</t>
  </si>
  <si>
    <t xml:space="preserve">Уборка газонов </t>
  </si>
  <si>
    <t>Уборка газонов в период осыпания листвы и таяния снега</t>
  </si>
  <si>
    <t>Скашивание газонов газонокосилкой</t>
  </si>
  <si>
    <t>Сгребание и относка скошенной травы</t>
  </si>
  <si>
    <t xml:space="preserve"> 4.4 Благоустройство</t>
  </si>
  <si>
    <t>Содержание МАФ</t>
  </si>
  <si>
    <t xml:space="preserve">Ремонт песочниц </t>
  </si>
  <si>
    <t xml:space="preserve">Завоз песка в песочницы      </t>
  </si>
  <si>
    <t xml:space="preserve">Приложение 1    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</si>
  <si>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</si>
  <si>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</si>
  <si>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13  по ул. Боровая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</si>
  <si>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</si>
  <si>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</si>
  <si>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</si>
  <si>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</si>
  <si>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</si>
  <si>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</si>
  <si>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</si>
  <si>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</si>
  <si>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</si>
  <si>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</si>
  <si>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</si>
  <si>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</si>
  <si>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</si>
  <si>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</si>
  <si>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</si>
  <si>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</si>
  <si>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</si>
  <si>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</si>
  <si>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</si>
  <si>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</si>
  <si>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</si>
  <si>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</si>
  <si>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</si>
  <si>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</si>
  <si>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</si>
  <si>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</si>
  <si>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</si>
  <si>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</si>
  <si>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</si>
  <si>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</si>
  <si>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</si>
  <si>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</si>
  <si>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</si>
  <si>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</si>
  <si>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</si>
  <si>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</si>
  <si>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</si>
  <si>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</si>
  <si>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</si>
  <si>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</si>
  <si>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</si>
  <si>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</si>
  <si>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</si>
  <si>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</si>
  <si>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</si>
  <si>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</si>
  <si>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</si>
  <si>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</si>
  <si>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</si>
  <si>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</si>
  <si>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</si>
  <si>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</si>
  <si>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</si>
  <si>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</si>
  <si>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</si>
  <si>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</si>
  <si>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</si>
  <si>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</si>
  <si>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</si>
  <si>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</si>
  <si>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</si>
  <si>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</si>
  <si>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</si>
  <si>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</si>
  <si>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</si>
  <si>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</si>
  <si>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</si>
  <si>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Отопление </t>
  </si>
  <si>
    <t xml:space="preserve">Холодное водоснабжение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</si>
</sst>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0.000"/>
    <numFmt numFmtId="165" formatCode="0.0000"/>
    <numFmt numFmtId="166" formatCode="0.0"/>
    <numFmt numFmtId="167" formatCode="#,##0.00&quot;р.&quot;"/>
    <numFmt numFmtId="168" formatCode="\$#.00"/>
    <numFmt numFmtId="169" formatCode="#."/>
    <numFmt numFmtId="170" formatCode="%#.00"/>
    <numFmt numFmtId="171" formatCode="#\,##0.00"/>
    <numFmt numFmtId="172" formatCode="#.00"/>
  </numFmts>
  <fonts count="7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u/>
      <sz val="9"/>
      <color indexed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Arial"/>
      <family val="2"/>
      <charset val="204"/>
    </font>
    <font>
      <b/>
      <sz val="9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8" fontId="28" fillId="0" borderId="0">
      <protection locked="0"/>
    </xf>
    <xf numFmtId="169" fontId="28" fillId="0" borderId="7">
      <protection locked="0"/>
    </xf>
    <xf numFmtId="168" fontId="29" fillId="0" borderId="0">
      <protection locked="0"/>
    </xf>
    <xf numFmtId="169" fontId="29" fillId="0" borderId="8">
      <protection locked="0"/>
    </xf>
    <xf numFmtId="170" fontId="28" fillId="0" borderId="0">
      <protection locked="0"/>
    </xf>
    <xf numFmtId="171" fontId="28" fillId="0" borderId="0">
      <protection locked="0"/>
    </xf>
    <xf numFmtId="170" fontId="29" fillId="0" borderId="0">
      <protection locked="0"/>
    </xf>
    <xf numFmtId="171" fontId="29" fillId="0" borderId="0">
      <protection locked="0"/>
    </xf>
    <xf numFmtId="172" fontId="28" fillId="0" borderId="0">
      <protection locked="0"/>
    </xf>
    <xf numFmtId="169" fontId="30" fillId="0" borderId="0">
      <protection locked="0"/>
    </xf>
    <xf numFmtId="169" fontId="30" fillId="0" borderId="0">
      <protection locked="0"/>
    </xf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3" fillId="0" borderId="0" applyNumberFormat="0" applyFill="0" applyBorder="0" applyProtection="0">
      <alignment horizontal="left" vertical="top" wrapText="1"/>
    </xf>
    <xf numFmtId="0" fontId="34" fillId="16" borderId="0" applyNumberFormat="0" applyBorder="0" applyProtection="0">
      <alignment horizontal="left" vertical="top" wrapText="1"/>
    </xf>
    <xf numFmtId="0" fontId="34" fillId="17" borderId="0" applyNumberFormat="0" applyBorder="0" applyProtection="0">
      <alignment horizontal="left" vertical="top" wrapText="1"/>
    </xf>
    <xf numFmtId="0" fontId="33" fillId="18" borderId="0" applyNumberFormat="0" applyBorder="0" applyProtection="0">
      <alignment horizontal="left" vertical="top" wrapText="1"/>
    </xf>
    <xf numFmtId="0" fontId="35" fillId="19" borderId="0" applyNumberFormat="0" applyBorder="0" applyProtection="0">
      <alignment horizontal="left" vertical="top" wrapText="1"/>
    </xf>
    <xf numFmtId="0" fontId="36" fillId="20" borderId="0" applyNumberFormat="0" applyBorder="0" applyProtection="0">
      <alignment horizontal="left" vertical="top" wrapText="1"/>
    </xf>
    <xf numFmtId="0" fontId="12" fillId="0" borderId="0"/>
    <xf numFmtId="0" fontId="37" fillId="0" borderId="0" applyNumberFormat="0" applyFill="0" applyBorder="0" applyProtection="0">
      <alignment horizontal="left" vertical="top" wrapText="1"/>
    </xf>
    <xf numFmtId="0" fontId="38" fillId="21" borderId="0" applyNumberFormat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22" borderId="0" applyNumberFormat="0" applyBorder="0" applyProtection="0">
      <alignment horizontal="left" vertical="top" wrapText="1"/>
    </xf>
    <xf numFmtId="0" fontId="43" fillId="22" borderId="9" applyNumberFormat="0" applyProtection="0">
      <alignment horizontal="left" vertical="top" wrapText="1"/>
    </xf>
    <xf numFmtId="0" fontId="44" fillId="0" borderId="0">
      <alignment horizontal="left" vertical="top"/>
    </xf>
    <xf numFmtId="0" fontId="44" fillId="0" borderId="0">
      <alignment horizontal="left" vertical="top"/>
    </xf>
    <xf numFmtId="0" fontId="44" fillId="0" borderId="0">
      <alignment horizontal="center" vertical="top"/>
    </xf>
    <xf numFmtId="0" fontId="41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35" fillId="0" borderId="0" applyNumberFormat="0" applyFill="0" applyBorder="0" applyProtection="0">
      <alignment horizontal="left" vertical="top" wrapText="1"/>
    </xf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6" borderId="0" applyNumberFormat="0" applyBorder="0" applyAlignment="0" applyProtection="0"/>
    <xf numFmtId="0" fontId="45" fillId="7" borderId="9" applyNumberFormat="0" applyAlignment="0" applyProtection="0"/>
    <xf numFmtId="0" fontId="46" fillId="27" borderId="10" applyNumberFormat="0" applyAlignment="0" applyProtection="0"/>
    <xf numFmtId="0" fontId="47" fillId="27" borderId="9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11" applyNumberFormat="0" applyFill="0" applyAlignment="0" applyProtection="0"/>
    <xf numFmtId="0" fontId="50" fillId="0" borderId="12" applyNumberFormat="0" applyFill="0" applyAlignment="0" applyProtection="0"/>
    <xf numFmtId="0" fontId="51" fillId="0" borderId="13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4" applyNumberFormat="0" applyFill="0" applyAlignment="0" applyProtection="0"/>
    <xf numFmtId="0" fontId="53" fillId="28" borderId="15" applyNumberFormat="0" applyAlignment="0" applyProtection="0"/>
    <xf numFmtId="0" fontId="54" fillId="0" borderId="0" applyNumberFormat="0" applyFill="0" applyBorder="0" applyAlignment="0" applyProtection="0"/>
    <xf numFmtId="0" fontId="55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56" fillId="0" borderId="0"/>
    <xf numFmtId="0" fontId="5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1" fillId="0" borderId="0">
      <alignment horizontal="left" vertical="top" wrapText="1"/>
    </xf>
    <xf numFmtId="0" fontId="58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2" fillId="30" borderId="16" applyNumberFormat="0" applyFont="0" applyAlignment="0" applyProtection="0"/>
    <xf numFmtId="0" fontId="60" fillId="0" borderId="17" applyNumberFormat="0" applyFill="0" applyAlignment="0" applyProtection="0"/>
    <xf numFmtId="0" fontId="61" fillId="0" borderId="0"/>
    <xf numFmtId="0" fontId="62" fillId="0" borderId="0" applyNumberFormat="0" applyFill="0" applyBorder="0" applyAlignment="0" applyProtection="0"/>
    <xf numFmtId="43" fontId="63" fillId="0" borderId="0" applyFont="0" applyFill="0" applyBorder="0" applyAlignment="0" applyProtection="0"/>
    <xf numFmtId="0" fontId="64" fillId="4" borderId="0" applyNumberFormat="0" applyBorder="0" applyAlignment="0" applyProtection="0"/>
  </cellStyleXfs>
  <cellXfs count="148">
    <xf numFmtId="0" fontId="0" fillId="0" borderId="0" xfId="0"/>
    <xf numFmtId="0" fontId="2" fillId="0" borderId="0" xfId="1"/>
    <xf numFmtId="0" fontId="4" fillId="0" borderId="0" xfId="1" applyFont="1"/>
    <xf numFmtId="0" fontId="4" fillId="0" borderId="0" xfId="1" applyFont="1" applyFill="1"/>
    <xf numFmtId="0" fontId="5" fillId="0" borderId="0" xfId="1" applyFont="1" applyAlignment="1">
      <alignment horizontal="center" vertical="center"/>
    </xf>
    <xf numFmtId="0" fontId="4" fillId="0" borderId="0" xfId="2" applyFont="1"/>
    <xf numFmtId="0" fontId="5" fillId="0" borderId="0" xfId="2" applyFont="1" applyAlignment="1">
      <alignment horizontal="center" vertical="center"/>
    </xf>
    <xf numFmtId="0" fontId="4" fillId="0" borderId="0" xfId="2" applyFont="1" applyFill="1"/>
    <xf numFmtId="0" fontId="5" fillId="0" borderId="0" xfId="1" applyFont="1"/>
    <xf numFmtId="0" fontId="5" fillId="0" borderId="0" xfId="2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/>
    <xf numFmtId="0" fontId="8" fillId="0" borderId="0" xfId="1" applyFont="1" applyFill="1" applyBorder="1" applyAlignment="1">
      <alignment vertical="center"/>
    </xf>
    <xf numFmtId="0" fontId="2" fillId="0" borderId="0" xfId="2"/>
    <xf numFmtId="0" fontId="10" fillId="0" borderId="0" xfId="1" applyFont="1" applyFill="1" applyAlignment="1">
      <alignment horizontal="center" vertical="center"/>
    </xf>
    <xf numFmtId="0" fontId="11" fillId="0" borderId="0" xfId="1" applyFont="1" applyFill="1"/>
    <xf numFmtId="0" fontId="10" fillId="0" borderId="0" xfId="1" applyFont="1" applyFill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2" fillId="0" borderId="0" xfId="1" applyFont="1"/>
    <xf numFmtId="0" fontId="4" fillId="0" borderId="0" xfId="1" applyFont="1" applyBorder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" fillId="0" borderId="0" xfId="1" applyBorder="1"/>
    <xf numFmtId="0" fontId="2" fillId="0" borderId="0" xfId="1" applyFill="1" applyBorder="1"/>
    <xf numFmtId="0" fontId="5" fillId="0" borderId="0" xfId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8" fillId="0" borderId="1" xfId="1" applyNumberFormat="1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18" fillId="0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1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2" fontId="21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left" vertical="center"/>
    </xf>
    <xf numFmtId="49" fontId="18" fillId="0" borderId="1" xfId="1" applyNumberFormat="1" applyFont="1" applyBorder="1" applyAlignment="1">
      <alignment horizontal="left" vertical="center"/>
    </xf>
    <xf numFmtId="0" fontId="21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2" fontId="21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" fontId="21" fillId="0" borderId="1" xfId="1" applyNumberFormat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vertical="center" wrapText="1"/>
    </xf>
    <xf numFmtId="2" fontId="5" fillId="0" borderId="1" xfId="3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4" fontId="5" fillId="0" borderId="1" xfId="3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vertical="center" wrapText="1"/>
    </xf>
    <xf numFmtId="1" fontId="5" fillId="0" borderId="1" xfId="3" applyNumberFormat="1" applyFont="1" applyFill="1" applyBorder="1" applyAlignment="1">
      <alignment horizontal="center" vertical="center"/>
    </xf>
    <xf numFmtId="0" fontId="5" fillId="0" borderId="0" xfId="1" applyFont="1" applyBorder="1"/>
    <xf numFmtId="0" fontId="5" fillId="0" borderId="0" xfId="1" applyFont="1" applyBorder="1" applyAlignment="1">
      <alignment horizontal="center" vertical="center"/>
    </xf>
    <xf numFmtId="165" fontId="5" fillId="0" borderId="1" xfId="3" applyNumberFormat="1" applyFont="1" applyFill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6" fontId="5" fillId="0" borderId="1" xfId="3" applyNumberFormat="1" applyFont="1" applyFill="1" applyBorder="1" applyAlignment="1">
      <alignment horizontal="center" vertical="center"/>
    </xf>
    <xf numFmtId="0" fontId="5" fillId="0" borderId="0" xfId="1" applyFont="1" applyFill="1" applyBorder="1"/>
    <xf numFmtId="0" fontId="22" fillId="0" borderId="1" xfId="3" applyFont="1" applyFill="1" applyBorder="1" applyAlignment="1">
      <alignment vertical="center" wrapText="1"/>
    </xf>
    <xf numFmtId="0" fontId="22" fillId="0" borderId="1" xfId="1" applyFont="1" applyBorder="1" applyAlignment="1">
      <alignment horizontal="center" vertical="center" wrapText="1"/>
    </xf>
    <xf numFmtId="1" fontId="22" fillId="0" borderId="1" xfId="3" applyNumberFormat="1" applyFont="1" applyFill="1" applyBorder="1" applyAlignment="1">
      <alignment horizontal="center" vertical="center"/>
    </xf>
    <xf numFmtId="0" fontId="22" fillId="0" borderId="1" xfId="3" applyFont="1" applyFill="1" applyBorder="1" applyAlignment="1">
      <alignment horizontal="center" vertical="center" wrapText="1"/>
    </xf>
    <xf numFmtId="4" fontId="22" fillId="0" borderId="1" xfId="3" applyNumberFormat="1" applyFont="1" applyFill="1" applyBorder="1" applyAlignment="1">
      <alignment horizontal="center" vertical="center"/>
    </xf>
    <xf numFmtId="4" fontId="22" fillId="0" borderId="1" xfId="1" applyNumberFormat="1" applyFont="1" applyFill="1" applyBorder="1" applyAlignment="1">
      <alignment horizontal="center" vertical="center" wrapText="1"/>
    </xf>
    <xf numFmtId="0" fontId="22" fillId="0" borderId="0" xfId="1" applyFont="1" applyBorder="1"/>
    <xf numFmtId="0" fontId="24" fillId="0" borderId="1" xfId="3" applyFont="1" applyFill="1" applyBorder="1" applyAlignment="1">
      <alignment vertical="center" wrapText="1"/>
    </xf>
    <xf numFmtId="0" fontId="22" fillId="0" borderId="1" xfId="1" applyFont="1" applyBorder="1" applyAlignment="1">
      <alignment horizontal="center" vertical="center"/>
    </xf>
    <xf numFmtId="2" fontId="22" fillId="0" borderId="1" xfId="3" applyNumberFormat="1" applyFont="1" applyFill="1" applyBorder="1" applyAlignment="1">
      <alignment horizontal="center" vertical="center"/>
    </xf>
    <xf numFmtId="0" fontId="23" fillId="0" borderId="0" xfId="1" applyFont="1"/>
    <xf numFmtId="0" fontId="23" fillId="0" borderId="1" xfId="1" applyFont="1" applyBorder="1"/>
    <xf numFmtId="2" fontId="5" fillId="0" borderId="1" xfId="1" applyNumberFormat="1" applyFont="1" applyBorder="1" applyAlignment="1">
      <alignment horizontal="center" vertical="center"/>
    </xf>
    <xf numFmtId="2" fontId="22" fillId="0" borderId="1" xfId="1" applyNumberFormat="1" applyFont="1" applyBorder="1" applyAlignment="1">
      <alignment horizontal="center" vertical="center"/>
    </xf>
    <xf numFmtId="2" fontId="22" fillId="0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wrapText="1"/>
    </xf>
    <xf numFmtId="4" fontId="5" fillId="0" borderId="1" xfId="1" applyNumberFormat="1" applyFont="1" applyBorder="1" applyAlignment="1">
      <alignment horizontal="center" vertical="center"/>
    </xf>
    <xf numFmtId="4" fontId="18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wrapText="1"/>
    </xf>
    <xf numFmtId="4" fontId="5" fillId="0" borderId="0" xfId="1" applyNumberFormat="1" applyFont="1" applyBorder="1" applyAlignment="1">
      <alignment horizontal="center" vertical="center"/>
    </xf>
    <xf numFmtId="4" fontId="18" fillId="0" borderId="0" xfId="1" applyNumberFormat="1" applyFont="1" applyFill="1" applyBorder="1" applyAlignment="1">
      <alignment horizontal="center" vertical="center"/>
    </xf>
    <xf numFmtId="167" fontId="25" fillId="0" borderId="0" xfId="0" applyNumberFormat="1" applyFont="1" applyFill="1" applyAlignment="1">
      <alignment horizontal="right" vertical="center"/>
    </xf>
    <xf numFmtId="0" fontId="5" fillId="0" borderId="0" xfId="1" applyFont="1" applyAlignment="1">
      <alignment vertical="center"/>
    </xf>
    <xf numFmtId="0" fontId="26" fillId="0" borderId="0" xfId="1" applyFont="1" applyBorder="1" applyAlignment="1">
      <alignment horizontal="center" vertical="center"/>
    </xf>
    <xf numFmtId="2" fontId="26" fillId="0" borderId="0" xfId="1" applyNumberFormat="1" applyFont="1" applyFill="1" applyBorder="1" applyAlignment="1">
      <alignment horizontal="center" vertical="center"/>
    </xf>
    <xf numFmtId="0" fontId="18" fillId="0" borderId="5" xfId="1" applyFont="1" applyBorder="1" applyAlignment="1">
      <alignment vertical="center"/>
    </xf>
    <xf numFmtId="0" fontId="4" fillId="0" borderId="5" xfId="1" applyFont="1" applyBorder="1"/>
    <xf numFmtId="0" fontId="26" fillId="0" borderId="0" xfId="1" applyFont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2" fillId="0" borderId="5" xfId="1" applyFont="1" applyBorder="1"/>
    <xf numFmtId="0" fontId="6" fillId="0" borderId="5" xfId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2" fillId="0" borderId="0" xfId="1" applyFill="1"/>
    <xf numFmtId="0" fontId="27" fillId="0" borderId="0" xfId="0" applyFont="1" applyAlignment="1">
      <alignment horizontal="right"/>
    </xf>
    <xf numFmtId="0" fontId="5" fillId="0" borderId="0" xfId="1" applyFont="1" applyFill="1" applyAlignment="1">
      <alignment horizontal="justify" vertical="center" wrapText="1"/>
    </xf>
    <xf numFmtId="0" fontId="3" fillId="0" borderId="0" xfId="1" applyFont="1" applyAlignment="1">
      <alignment horizontal="right" vertical="center" wrapText="1"/>
    </xf>
    <xf numFmtId="0" fontId="5" fillId="0" borderId="0" xfId="1" applyFont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0" fontId="6" fillId="0" borderId="5" xfId="1" applyFont="1" applyBorder="1" applyAlignment="1">
      <alignment horizontal="left" vertical="center"/>
    </xf>
    <xf numFmtId="0" fontId="8" fillId="0" borderId="0" xfId="1" applyFont="1" applyFill="1" applyAlignment="1">
      <alignment horizontal="justify" vertical="center" wrapText="1"/>
    </xf>
    <xf numFmtId="0" fontId="8" fillId="0" borderId="0" xfId="1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/>
    </xf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0" fontId="26" fillId="0" borderId="6" xfId="1" applyFont="1" applyBorder="1" applyAlignment="1">
      <alignment horizontal="center"/>
    </xf>
    <xf numFmtId="0" fontId="27" fillId="0" borderId="0" xfId="1" applyFont="1" applyAlignment="1">
      <alignment horizontal="left" vertical="top" wrapText="1"/>
    </xf>
    <xf numFmtId="0" fontId="27" fillId="0" borderId="0" xfId="1" applyFont="1" applyAlignment="1">
      <alignment horizontal="left" vertical="center" wrapText="1"/>
    </xf>
    <xf numFmtId="0" fontId="27" fillId="0" borderId="0" xfId="1" applyFont="1" applyAlignment="1">
      <alignment vertical="center" wrapText="1"/>
    </xf>
    <xf numFmtId="0" fontId="65" fillId="0" borderId="0" xfId="80" applyFont="1" applyFill="1" applyAlignment="1">
      <alignment horizontal="center" vertical="center"/>
    </xf>
    <xf numFmtId="0" fontId="15" fillId="0" borderId="0" xfId="80" applyFont="1" applyFill="1" applyAlignment="1">
      <alignment horizontal="center" vertical="center"/>
    </xf>
    <xf numFmtId="167" fontId="67" fillId="0" borderId="0" xfId="80" applyNumberFormat="1" applyFont="1" applyFill="1" applyBorder="1" applyAlignment="1">
      <alignment horizontal="right" vertical="center"/>
    </xf>
    <xf numFmtId="0" fontId="66" fillId="0" borderId="0" xfId="80" applyFont="1" applyFill="1"/>
    <xf numFmtId="0" fontId="15" fillId="0" borderId="5" xfId="80" applyFont="1" applyFill="1" applyBorder="1" applyAlignment="1">
      <alignment horizontal="center" vertical="center"/>
    </xf>
    <xf numFmtId="0" fontId="67" fillId="0" borderId="1" xfId="80" applyFont="1" applyFill="1" applyBorder="1" applyAlignment="1">
      <alignment horizontal="center" vertical="center" wrapText="1"/>
    </xf>
    <xf numFmtId="0" fontId="67" fillId="0" borderId="1" xfId="80" applyFont="1" applyFill="1" applyBorder="1" applyAlignment="1">
      <alignment vertical="center" wrapText="1"/>
    </xf>
    <xf numFmtId="0" fontId="66" fillId="0" borderId="1" xfId="80" applyFont="1" applyFill="1" applyBorder="1" applyAlignment="1">
      <alignment horizontal="center"/>
    </xf>
    <xf numFmtId="14" fontId="25" fillId="0" borderId="1" xfId="80" applyNumberFormat="1" applyFont="1" applyFill="1" applyBorder="1" applyAlignment="1">
      <alignment horizontal="center"/>
    </xf>
    <xf numFmtId="0" fontId="66" fillId="0" borderId="1" xfId="80" applyFont="1" applyFill="1" applyBorder="1"/>
    <xf numFmtId="0" fontId="68" fillId="0" borderId="1" xfId="80" applyFont="1" applyFill="1" applyBorder="1" applyAlignment="1">
      <alignment horizontal="center"/>
    </xf>
    <xf numFmtId="0" fontId="69" fillId="0" borderId="1" xfId="80" applyFont="1" applyFill="1" applyBorder="1" applyAlignment="1">
      <alignment horizontal="center" wrapText="1"/>
    </xf>
    <xf numFmtId="0" fontId="68" fillId="0" borderId="1" xfId="80" applyFont="1" applyFill="1" applyBorder="1"/>
    <xf numFmtId="4" fontId="68" fillId="0" borderId="1" xfId="80" applyNumberFormat="1" applyFont="1" applyFill="1" applyBorder="1" applyAlignment="1">
      <alignment horizontal="center"/>
    </xf>
    <xf numFmtId="0" fontId="67" fillId="0" borderId="1" xfId="80" applyFont="1" applyFill="1" applyBorder="1" applyAlignment="1">
      <alignment vertical="top" wrapText="1"/>
    </xf>
    <xf numFmtId="0" fontId="67" fillId="0" borderId="1" xfId="80" applyFont="1" applyFill="1" applyBorder="1" applyAlignment="1">
      <alignment horizontal="justify" vertical="center" wrapText="1"/>
    </xf>
    <xf numFmtId="49" fontId="67" fillId="0" borderId="1" xfId="80" applyNumberFormat="1" applyFont="1" applyFill="1" applyBorder="1" applyAlignment="1">
      <alignment horizontal="justify" vertical="center" wrapText="1"/>
    </xf>
    <xf numFmtId="0" fontId="67" fillId="0" borderId="18" xfId="80" applyFont="1" applyFill="1" applyBorder="1" applyAlignment="1">
      <alignment horizontal="left" vertical="center" wrapText="1"/>
    </xf>
    <xf numFmtId="0" fontId="67" fillId="0" borderId="19" xfId="80" applyFont="1" applyFill="1" applyBorder="1" applyAlignment="1">
      <alignment horizontal="left" vertical="center" wrapText="1"/>
    </xf>
    <xf numFmtId="0" fontId="67" fillId="0" borderId="20" xfId="80" applyFont="1" applyFill="1" applyBorder="1" applyAlignment="1">
      <alignment horizontal="left" vertical="center" wrapText="1"/>
    </xf>
    <xf numFmtId="3" fontId="68" fillId="0" borderId="1" xfId="80" applyNumberFormat="1" applyFont="1" applyFill="1" applyBorder="1" applyAlignment="1">
      <alignment horizontal="center"/>
    </xf>
    <xf numFmtId="0" fontId="69" fillId="0" borderId="1" xfId="80" applyFont="1" applyFill="1" applyBorder="1" applyAlignment="1">
      <alignment wrapText="1"/>
    </xf>
    <xf numFmtId="0" fontId="68" fillId="0" borderId="1" xfId="80" applyFont="1" applyFill="1" applyBorder="1" applyAlignment="1">
      <alignment vertical="top"/>
    </xf>
    <xf numFmtId="4" fontId="69" fillId="0" borderId="1" xfId="80" applyNumberFormat="1" applyFont="1" applyFill="1" applyBorder="1" applyAlignment="1">
      <alignment wrapText="1"/>
    </xf>
    <xf numFmtId="4" fontId="69" fillId="0" borderId="1" xfId="80" applyNumberFormat="1" applyFont="1" applyFill="1" applyBorder="1"/>
    <xf numFmtId="4" fontId="68" fillId="0" borderId="1" xfId="80" applyNumberFormat="1" applyFont="1" applyFill="1" applyBorder="1" applyAlignment="1">
      <alignment horizontal="center" vertical="center"/>
    </xf>
    <xf numFmtId="167" fontId="67" fillId="0" borderId="1" xfId="80" applyNumberFormat="1" applyFont="1" applyFill="1" applyBorder="1" applyAlignment="1">
      <alignment horizontal="center" vertical="center" wrapText="1"/>
    </xf>
    <xf numFmtId="0" fontId="68" fillId="0" borderId="0" xfId="8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76;&#1086;&#1082;&#1091;&#1084;&#1077;&#1085;&#1090;&#1099;\2019%20&#1075;&#1086;&#1076;\&#1059;&#1090;&#1074;&#1077;&#1088;&#1078;&#1076;&#1077;&#1085;&#1085;&#1099;&#1077;%20&#1090;&#1072;&#1088;&#1080;&#1092;&#1099;\&#1041;&#1086;&#1088;&#1086;&#1074;&#1072;&#1103;%201\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76;&#1086;&#1082;&#1091;&#1084;&#1077;&#1085;&#1090;&#1099;\&#1043;&#1072;&#1074;&#1088;&#1080;&#1083;&#1086;&#1074;\&#1052;&#1086;&#1085;&#1080;&#1090;&#1086;&#1088;&#1080;&#1085;&#1075;\&#1054;&#1090;&#1095;&#1105;&#1090;%20&#1091;&#1087;&#1088;&#1072;&#1074;&#1083;&#1103;&#1102;&#1097;&#1077;&#1081;%20&#1086;&#1088;&#1075;&#1072;&#1085;&#1080;&#1079;&#1072;&#1094;&#1080;&#1080;\&#1057;&#1086;&#1076;&#1077;&#1088;&#1078;&#1072;&#1085;&#1080;&#1077;%20&#1080;%20&#1090;&#1077;&#1082;&#1091;&#1097;&#1080;&#1081;%20&#1088;&#1077;&#1084;&#1086;&#1085;&#1090;%202016%20&#1075;&#1086;&#1076;\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</sheetNames>
    <sheetDataSet>
      <sheetData sheetId="0"/>
      <sheetData sheetId="1"/>
      <sheetData sheetId="2"/>
      <sheetData sheetId="3">
        <row r="12">
          <cell r="E12">
            <v>2081196.84</v>
          </cell>
        </row>
        <row r="28">
          <cell r="E28">
            <v>1898405.5208778766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zoomScaleNormal="100" workbookViewId="0">
      <selection activeCell="I8" sqref="I8"/>
    </sheetView>
  </sheetViews>
  <sheetFormatPr defaultRowHeight="15" x14ac:dyDescent="0.25"/>
  <cols>
    <col min="1" max="1" width="4.28515625" style="147" customWidth="1"/>
    <col min="2" max="2" width="62.28515625" style="123" customWidth="1"/>
    <col min="3" max="3" width="10.85546875" style="123" customWidth="1"/>
    <col min="4" max="4" width="18.42578125" style="147" customWidth="1"/>
    <col min="5" max="16384" width="9.140625" style="123"/>
  </cols>
  <sheetData>
    <row r="1" spans="1:4" ht="19.5" x14ac:dyDescent="0.25">
      <c r="A1" s="120" t="s">
        <v>200</v>
      </c>
      <c r="B1" s="120"/>
      <c r="C1" s="120"/>
      <c r="D1" s="120"/>
    </row>
    <row r="2" spans="1:4" x14ac:dyDescent="0.25">
      <c r="A2" s="121" t="s">
        <v>201</v>
      </c>
      <c r="B2" s="121"/>
      <c r="C2" s="121"/>
      <c r="D2" s="121"/>
    </row>
    <row r="3" spans="1:4" x14ac:dyDescent="0.25">
      <c r="A3" s="124" t="s">
        <v>202</v>
      </c>
      <c r="B3" s="124"/>
      <c r="C3" s="124"/>
      <c r="D3" s="124"/>
    </row>
    <row r="4" spans="1:4" ht="25.5" x14ac:dyDescent="0.25">
      <c r="A4" s="125" t="s">
        <v>203</v>
      </c>
      <c r="B4" s="125" t="s">
        <v>204</v>
      </c>
      <c r="C4" s="125" t="s">
        <v>205</v>
      </c>
      <c r="D4" s="125" t="s">
        <v>206</v>
      </c>
    </row>
    <row r="5" spans="1:4" x14ac:dyDescent="0.25">
      <c r="A5" s="126">
        <v>1</v>
      </c>
      <c r="B5" s="126" t="s">
        <v>207</v>
      </c>
      <c r="C5" s="127" t="s">
        <v>208</v>
      </c>
      <c r="D5" s="128" t="s">
        <v>209</v>
      </c>
    </row>
    <row r="6" spans="1:4" x14ac:dyDescent="0.25">
      <c r="A6" s="126">
        <v>2</v>
      </c>
      <c r="B6" s="126" t="s">
        <v>210</v>
      </c>
      <c r="C6" s="129"/>
      <c r="D6" s="130" t="s">
        <v>211</v>
      </c>
    </row>
    <row r="7" spans="1:4" x14ac:dyDescent="0.25">
      <c r="A7" s="126">
        <v>3</v>
      </c>
      <c r="B7" s="126" t="s">
        <v>212</v>
      </c>
      <c r="C7" s="129"/>
      <c r="D7" s="130" t="s">
        <v>213</v>
      </c>
    </row>
    <row r="8" spans="1:4" ht="27.75" customHeight="1" x14ac:dyDescent="0.25">
      <c r="A8" s="131" t="s">
        <v>214</v>
      </c>
      <c r="B8" s="131"/>
      <c r="C8" s="131"/>
      <c r="D8" s="131"/>
    </row>
    <row r="9" spans="1:4" x14ac:dyDescent="0.25">
      <c r="A9" s="132">
        <v>4</v>
      </c>
      <c r="B9" s="126" t="s">
        <v>215</v>
      </c>
      <c r="C9" s="125" t="s">
        <v>216</v>
      </c>
      <c r="D9" s="133">
        <v>0</v>
      </c>
    </row>
    <row r="10" spans="1:4" x14ac:dyDescent="0.25">
      <c r="A10" s="132">
        <v>5</v>
      </c>
      <c r="B10" s="126" t="s">
        <v>217</v>
      </c>
      <c r="C10" s="125" t="s">
        <v>216</v>
      </c>
      <c r="D10" s="133" t="s">
        <v>218</v>
      </c>
    </row>
    <row r="11" spans="1:4" x14ac:dyDescent="0.25">
      <c r="A11" s="132">
        <v>6</v>
      </c>
      <c r="B11" s="126" t="s">
        <v>219</v>
      </c>
      <c r="C11" s="125" t="s">
        <v>216</v>
      </c>
      <c r="D11" s="133">
        <v>16096.19</v>
      </c>
    </row>
    <row r="12" spans="1:4" ht="15.75" customHeight="1" x14ac:dyDescent="0.25">
      <c r="A12" s="132">
        <v>7</v>
      </c>
      <c r="B12" s="134" t="s">
        <v>220</v>
      </c>
      <c r="C12" s="125" t="s">
        <v>216</v>
      </c>
      <c r="D12" s="133">
        <f>D13+D14</f>
        <v>169161.3</v>
      </c>
    </row>
    <row r="13" spans="1:4" x14ac:dyDescent="0.25">
      <c r="A13" s="132">
        <v>8</v>
      </c>
      <c r="B13" s="135" t="s">
        <v>221</v>
      </c>
      <c r="C13" s="125" t="s">
        <v>216</v>
      </c>
      <c r="D13" s="133">
        <v>155249.15</v>
      </c>
    </row>
    <row r="14" spans="1:4" x14ac:dyDescent="0.25">
      <c r="A14" s="132">
        <v>9</v>
      </c>
      <c r="B14" s="135" t="s">
        <v>222</v>
      </c>
      <c r="C14" s="125" t="s">
        <v>216</v>
      </c>
      <c r="D14" s="133">
        <v>13912.15</v>
      </c>
    </row>
    <row r="15" spans="1:4" x14ac:dyDescent="0.25">
      <c r="A15" s="132">
        <v>10</v>
      </c>
      <c r="B15" s="135" t="s">
        <v>223</v>
      </c>
      <c r="C15" s="125" t="s">
        <v>216</v>
      </c>
      <c r="D15" s="133" t="s">
        <v>218</v>
      </c>
    </row>
    <row r="16" spans="1:4" x14ac:dyDescent="0.25">
      <c r="A16" s="132">
        <v>11</v>
      </c>
      <c r="B16" s="126" t="s">
        <v>224</v>
      </c>
      <c r="C16" s="125" t="s">
        <v>216</v>
      </c>
      <c r="D16" s="133">
        <v>171227.89</v>
      </c>
    </row>
    <row r="17" spans="1:4" x14ac:dyDescent="0.25">
      <c r="A17" s="132">
        <v>12</v>
      </c>
      <c r="B17" s="136" t="s">
        <v>225</v>
      </c>
      <c r="C17" s="125" t="s">
        <v>216</v>
      </c>
      <c r="D17" s="133">
        <f>D16</f>
        <v>171227.89</v>
      </c>
    </row>
    <row r="18" spans="1:4" x14ac:dyDescent="0.25">
      <c r="A18" s="132">
        <v>13</v>
      </c>
      <c r="B18" s="135" t="s">
        <v>226</v>
      </c>
      <c r="C18" s="125" t="s">
        <v>216</v>
      </c>
      <c r="D18" s="133" t="s">
        <v>218</v>
      </c>
    </row>
    <row r="19" spans="1:4" x14ac:dyDescent="0.25">
      <c r="A19" s="132">
        <v>14</v>
      </c>
      <c r="B19" s="135" t="s">
        <v>227</v>
      </c>
      <c r="C19" s="125" t="s">
        <v>216</v>
      </c>
      <c r="D19" s="133" t="s">
        <v>218</v>
      </c>
    </row>
    <row r="20" spans="1:4" x14ac:dyDescent="0.25">
      <c r="A20" s="132">
        <v>15</v>
      </c>
      <c r="B20" s="135" t="s">
        <v>228</v>
      </c>
      <c r="C20" s="125" t="s">
        <v>216</v>
      </c>
      <c r="D20" s="133" t="s">
        <v>218</v>
      </c>
    </row>
    <row r="21" spans="1:4" x14ac:dyDescent="0.25">
      <c r="A21" s="132">
        <v>16</v>
      </c>
      <c r="B21" s="135" t="s">
        <v>229</v>
      </c>
      <c r="C21" s="125" t="s">
        <v>216</v>
      </c>
      <c r="D21" s="133" t="s">
        <v>218</v>
      </c>
    </row>
    <row r="22" spans="1:4" x14ac:dyDescent="0.25">
      <c r="A22" s="132">
        <v>17</v>
      </c>
      <c r="B22" s="126" t="s">
        <v>230</v>
      </c>
      <c r="C22" s="125" t="s">
        <v>216</v>
      </c>
      <c r="D22" s="133">
        <f>D16</f>
        <v>171227.89</v>
      </c>
    </row>
    <row r="23" spans="1:4" x14ac:dyDescent="0.25">
      <c r="A23" s="132">
        <v>18</v>
      </c>
      <c r="B23" s="126" t="s">
        <v>231</v>
      </c>
      <c r="C23" s="125" t="s">
        <v>216</v>
      </c>
      <c r="D23" s="133" t="s">
        <v>218</v>
      </c>
    </row>
    <row r="24" spans="1:4" x14ac:dyDescent="0.25">
      <c r="A24" s="132">
        <v>19</v>
      </c>
      <c r="B24" s="126" t="s">
        <v>232</v>
      </c>
      <c r="C24" s="125" t="s">
        <v>216</v>
      </c>
      <c r="D24" s="133">
        <v>0</v>
      </c>
    </row>
    <row r="25" spans="1:4" x14ac:dyDescent="0.25">
      <c r="A25" s="132">
        <v>20</v>
      </c>
      <c r="B25" s="126" t="s">
        <v>233</v>
      </c>
      <c r="C25" s="125" t="s">
        <v>216</v>
      </c>
      <c r="D25" s="133">
        <f>D11+D12-D16+D9</f>
        <v>14029.599999999977</v>
      </c>
    </row>
    <row r="26" spans="1:4" ht="27.75" customHeight="1" x14ac:dyDescent="0.25">
      <c r="A26" s="131" t="s">
        <v>234</v>
      </c>
      <c r="B26" s="131"/>
      <c r="C26" s="131"/>
      <c r="D26" s="131"/>
    </row>
    <row r="27" spans="1:4" x14ac:dyDescent="0.25">
      <c r="A27" s="132">
        <v>21</v>
      </c>
      <c r="B27" s="137" t="s">
        <v>235</v>
      </c>
      <c r="C27" s="138"/>
      <c r="D27" s="139"/>
    </row>
    <row r="28" spans="1:4" x14ac:dyDescent="0.25">
      <c r="A28" s="132">
        <v>22</v>
      </c>
      <c r="B28" s="126" t="s">
        <v>236</v>
      </c>
      <c r="C28" s="125" t="s">
        <v>216</v>
      </c>
      <c r="D28" s="133">
        <v>182410.94060999542</v>
      </c>
    </row>
    <row r="29" spans="1:4" x14ac:dyDescent="0.25">
      <c r="A29" s="132">
        <v>23</v>
      </c>
      <c r="B29" s="126" t="s">
        <v>237</v>
      </c>
      <c r="C29" s="127" t="s">
        <v>238</v>
      </c>
      <c r="D29" s="125" t="s">
        <v>239</v>
      </c>
    </row>
    <row r="30" spans="1:4" x14ac:dyDescent="0.25">
      <c r="A30" s="131" t="s">
        <v>240</v>
      </c>
      <c r="B30" s="131"/>
      <c r="C30" s="131"/>
      <c r="D30" s="131"/>
    </row>
    <row r="31" spans="1:4" x14ac:dyDescent="0.25">
      <c r="A31" s="132">
        <v>24</v>
      </c>
      <c r="B31" s="126" t="s">
        <v>241</v>
      </c>
      <c r="C31" s="125" t="s">
        <v>242</v>
      </c>
      <c r="D31" s="140">
        <v>0</v>
      </c>
    </row>
    <row r="32" spans="1:4" x14ac:dyDescent="0.25">
      <c r="A32" s="132">
        <v>25</v>
      </c>
      <c r="B32" s="126" t="s">
        <v>243</v>
      </c>
      <c r="C32" s="125" t="s">
        <v>242</v>
      </c>
      <c r="D32" s="140">
        <v>0</v>
      </c>
    </row>
    <row r="33" spans="1:4" x14ac:dyDescent="0.25">
      <c r="A33" s="132">
        <v>26</v>
      </c>
      <c r="B33" s="126" t="s">
        <v>244</v>
      </c>
      <c r="C33" s="125" t="s">
        <v>242</v>
      </c>
      <c r="D33" s="140">
        <v>0</v>
      </c>
    </row>
    <row r="34" spans="1:4" x14ac:dyDescent="0.25">
      <c r="A34" s="132">
        <v>27</v>
      </c>
      <c r="B34" s="126" t="s">
        <v>245</v>
      </c>
      <c r="C34" s="125" t="s">
        <v>216</v>
      </c>
      <c r="D34" s="133">
        <v>0</v>
      </c>
    </row>
    <row r="35" spans="1:4" x14ac:dyDescent="0.25">
      <c r="A35" s="131" t="s">
        <v>246</v>
      </c>
      <c r="B35" s="131"/>
      <c r="C35" s="131"/>
      <c r="D35" s="131"/>
    </row>
    <row r="36" spans="1:4" x14ac:dyDescent="0.25">
      <c r="A36" s="132">
        <v>28</v>
      </c>
      <c r="B36" s="126" t="s">
        <v>215</v>
      </c>
      <c r="C36" s="125" t="s">
        <v>216</v>
      </c>
      <c r="D36" s="133">
        <v>0</v>
      </c>
    </row>
    <row r="37" spans="1:4" x14ac:dyDescent="0.25">
      <c r="A37" s="132">
        <v>29</v>
      </c>
      <c r="B37" s="126" t="s">
        <v>217</v>
      </c>
      <c r="C37" s="125" t="s">
        <v>216</v>
      </c>
      <c r="D37" s="133"/>
    </row>
    <row r="38" spans="1:4" ht="15.75" customHeight="1" x14ac:dyDescent="0.25">
      <c r="A38" s="132">
        <v>30</v>
      </c>
      <c r="B38" s="126" t="s">
        <v>219</v>
      </c>
      <c r="C38" s="125" t="s">
        <v>216</v>
      </c>
      <c r="D38" s="133">
        <v>44951.53</v>
      </c>
    </row>
    <row r="39" spans="1:4" x14ac:dyDescent="0.25">
      <c r="A39" s="132">
        <v>31</v>
      </c>
      <c r="B39" s="126" t="s">
        <v>231</v>
      </c>
      <c r="C39" s="125" t="s">
        <v>216</v>
      </c>
      <c r="D39" s="133">
        <v>0</v>
      </c>
    </row>
    <row r="40" spans="1:4" x14ac:dyDescent="0.25">
      <c r="A40" s="132">
        <v>32</v>
      </c>
      <c r="B40" s="126" t="s">
        <v>232</v>
      </c>
      <c r="C40" s="125" t="s">
        <v>216</v>
      </c>
      <c r="D40" s="133"/>
    </row>
    <row r="41" spans="1:4" x14ac:dyDescent="0.25">
      <c r="A41" s="132">
        <v>33</v>
      </c>
      <c r="B41" s="126" t="s">
        <v>233</v>
      </c>
      <c r="C41" s="125" t="s">
        <v>216</v>
      </c>
      <c r="D41" s="133">
        <f>D48+D58+D68+D78+D88</f>
        <v>8523.2800000000007</v>
      </c>
    </row>
    <row r="42" spans="1:4" x14ac:dyDescent="0.25">
      <c r="A42" s="131" t="s">
        <v>247</v>
      </c>
      <c r="B42" s="131"/>
      <c r="C42" s="131"/>
      <c r="D42" s="131"/>
    </row>
    <row r="43" spans="1:4" x14ac:dyDescent="0.25">
      <c r="A43" s="132">
        <v>34</v>
      </c>
      <c r="B43" s="126" t="s">
        <v>248</v>
      </c>
      <c r="C43" s="125" t="s">
        <v>218</v>
      </c>
      <c r="D43" s="141" t="s">
        <v>270</v>
      </c>
    </row>
    <row r="44" spans="1:4" x14ac:dyDescent="0.25">
      <c r="A44" s="132">
        <v>35</v>
      </c>
      <c r="B44" s="126" t="s">
        <v>205</v>
      </c>
      <c r="C44" s="125" t="s">
        <v>218</v>
      </c>
      <c r="D44" s="130" t="s">
        <v>249</v>
      </c>
    </row>
    <row r="45" spans="1:4" x14ac:dyDescent="0.25">
      <c r="A45" s="132">
        <v>36</v>
      </c>
      <c r="B45" s="126" t="s">
        <v>250</v>
      </c>
      <c r="C45" s="125" t="s">
        <v>251</v>
      </c>
      <c r="D45" s="133">
        <v>197.1</v>
      </c>
    </row>
    <row r="46" spans="1:4" x14ac:dyDescent="0.25">
      <c r="A46" s="132">
        <v>37</v>
      </c>
      <c r="B46" s="126" t="s">
        <v>252</v>
      </c>
      <c r="C46" s="125" t="s">
        <v>216</v>
      </c>
      <c r="D46" s="133">
        <v>379185.7</v>
      </c>
    </row>
    <row r="47" spans="1:4" x14ac:dyDescent="0.25">
      <c r="A47" s="132">
        <v>38</v>
      </c>
      <c r="B47" s="126" t="s">
        <v>253</v>
      </c>
      <c r="C47" s="125" t="s">
        <v>216</v>
      </c>
      <c r="D47" s="133">
        <v>411295.87</v>
      </c>
    </row>
    <row r="48" spans="1:4" x14ac:dyDescent="0.25">
      <c r="A48" s="132">
        <v>39</v>
      </c>
      <c r="B48" s="126" t="s">
        <v>254</v>
      </c>
      <c r="C48" s="125" t="s">
        <v>216</v>
      </c>
      <c r="D48" s="133">
        <v>0.68</v>
      </c>
    </row>
    <row r="49" spans="1:4" x14ac:dyDescent="0.25">
      <c r="A49" s="132">
        <v>40</v>
      </c>
      <c r="B49" s="126" t="s">
        <v>255</v>
      </c>
      <c r="C49" s="125" t="s">
        <v>216</v>
      </c>
      <c r="D49" s="133">
        <v>498629.17999999993</v>
      </c>
    </row>
    <row r="50" spans="1:4" x14ac:dyDescent="0.25">
      <c r="A50" s="132">
        <v>41</v>
      </c>
      <c r="B50" s="126" t="s">
        <v>256</v>
      </c>
      <c r="C50" s="125" t="s">
        <v>216</v>
      </c>
      <c r="D50" s="133">
        <f>D49-D51</f>
        <v>498628.49999999994</v>
      </c>
    </row>
    <row r="51" spans="1:4" ht="15" customHeight="1" x14ac:dyDescent="0.25">
      <c r="A51" s="132">
        <v>42</v>
      </c>
      <c r="B51" s="134" t="s">
        <v>257</v>
      </c>
      <c r="C51" s="125" t="s">
        <v>216</v>
      </c>
      <c r="D51" s="133">
        <f>D48</f>
        <v>0.68</v>
      </c>
    </row>
    <row r="52" spans="1:4" ht="15" customHeight="1" x14ac:dyDescent="0.25">
      <c r="A52" s="132">
        <v>43</v>
      </c>
      <c r="B52" s="134" t="s">
        <v>258</v>
      </c>
      <c r="C52" s="125" t="s">
        <v>216</v>
      </c>
      <c r="D52" s="133"/>
    </row>
    <row r="53" spans="1:4" ht="26.25" x14ac:dyDescent="0.25">
      <c r="A53" s="142">
        <v>44</v>
      </c>
      <c r="B53" s="134" t="s">
        <v>248</v>
      </c>
      <c r="C53" s="125" t="s">
        <v>218</v>
      </c>
      <c r="D53" s="141" t="s">
        <v>271</v>
      </c>
    </row>
    <row r="54" spans="1:4" x14ac:dyDescent="0.25">
      <c r="A54" s="132">
        <v>45</v>
      </c>
      <c r="B54" s="126" t="s">
        <v>205</v>
      </c>
      <c r="C54" s="125" t="s">
        <v>218</v>
      </c>
      <c r="D54" s="130" t="s">
        <v>259</v>
      </c>
    </row>
    <row r="55" spans="1:4" x14ac:dyDescent="0.25">
      <c r="A55" s="132">
        <v>46</v>
      </c>
      <c r="B55" s="126" t="s">
        <v>250</v>
      </c>
      <c r="C55" s="125" t="s">
        <v>251</v>
      </c>
      <c r="D55" s="133">
        <v>640.63996377722992</v>
      </c>
    </row>
    <row r="56" spans="1:4" x14ac:dyDescent="0.25">
      <c r="A56" s="132">
        <v>47</v>
      </c>
      <c r="B56" s="126" t="s">
        <v>252</v>
      </c>
      <c r="C56" s="125" t="s">
        <v>216</v>
      </c>
      <c r="D56" s="133">
        <v>9247.08</v>
      </c>
    </row>
    <row r="57" spans="1:4" x14ac:dyDescent="0.25">
      <c r="A57" s="132">
        <v>48</v>
      </c>
      <c r="B57" s="126" t="s">
        <v>253</v>
      </c>
      <c r="C57" s="125" t="s">
        <v>216</v>
      </c>
      <c r="D57" s="133">
        <v>9107.17</v>
      </c>
    </row>
    <row r="58" spans="1:4" x14ac:dyDescent="0.25">
      <c r="A58" s="132">
        <v>49</v>
      </c>
      <c r="B58" s="126" t="s">
        <v>254</v>
      </c>
      <c r="C58" s="125" t="s">
        <v>216</v>
      </c>
      <c r="D58" s="133">
        <v>749.74</v>
      </c>
    </row>
    <row r="59" spans="1:4" x14ac:dyDescent="0.25">
      <c r="A59" s="132">
        <v>50</v>
      </c>
      <c r="B59" s="126" t="s">
        <v>255</v>
      </c>
      <c r="C59" s="125" t="s">
        <v>216</v>
      </c>
      <c r="D59" s="133">
        <v>7069.07</v>
      </c>
    </row>
    <row r="60" spans="1:4" x14ac:dyDescent="0.25">
      <c r="A60" s="132">
        <v>51</v>
      </c>
      <c r="B60" s="126" t="s">
        <v>256</v>
      </c>
      <c r="C60" s="125" t="s">
        <v>216</v>
      </c>
      <c r="D60" s="133">
        <f>D59</f>
        <v>7069.07</v>
      </c>
    </row>
    <row r="61" spans="1:4" ht="15" customHeight="1" x14ac:dyDescent="0.25">
      <c r="A61" s="132">
        <v>52</v>
      </c>
      <c r="B61" s="134" t="s">
        <v>257</v>
      </c>
      <c r="C61" s="125" t="s">
        <v>216</v>
      </c>
      <c r="D61" s="133">
        <f>D59-D60</f>
        <v>0</v>
      </c>
    </row>
    <row r="62" spans="1:4" ht="15" customHeight="1" x14ac:dyDescent="0.25">
      <c r="A62" s="132">
        <v>53</v>
      </c>
      <c r="B62" s="134" t="s">
        <v>258</v>
      </c>
      <c r="C62" s="125" t="s">
        <v>216</v>
      </c>
      <c r="D62" s="133">
        <v>0</v>
      </c>
    </row>
    <row r="63" spans="1:4" ht="26.25" x14ac:dyDescent="0.25">
      <c r="A63" s="142">
        <v>54</v>
      </c>
      <c r="B63" s="134" t="s">
        <v>248</v>
      </c>
      <c r="C63" s="125" t="s">
        <v>218</v>
      </c>
      <c r="D63" s="143" t="s">
        <v>260</v>
      </c>
    </row>
    <row r="64" spans="1:4" x14ac:dyDescent="0.25">
      <c r="A64" s="132">
        <v>55</v>
      </c>
      <c r="B64" s="126" t="s">
        <v>205</v>
      </c>
      <c r="C64" s="125" t="s">
        <v>218</v>
      </c>
      <c r="D64" s="133" t="s">
        <v>259</v>
      </c>
    </row>
    <row r="65" spans="1:4" x14ac:dyDescent="0.25">
      <c r="A65" s="132">
        <v>56</v>
      </c>
      <c r="B65" s="126" t="s">
        <v>250</v>
      </c>
      <c r="C65" s="125" t="s">
        <v>251</v>
      </c>
      <c r="D65" s="133">
        <v>401.3848027901667</v>
      </c>
    </row>
    <row r="66" spans="1:4" x14ac:dyDescent="0.25">
      <c r="A66" s="132">
        <v>57</v>
      </c>
      <c r="B66" s="126" t="s">
        <v>252</v>
      </c>
      <c r="C66" s="125" t="s">
        <v>216</v>
      </c>
      <c r="D66" s="133">
        <v>67459.95</v>
      </c>
    </row>
    <row r="67" spans="1:4" x14ac:dyDescent="0.25">
      <c r="A67" s="132">
        <v>58</v>
      </c>
      <c r="B67" s="126" t="s">
        <v>253</v>
      </c>
      <c r="C67" s="125" t="s">
        <v>216</v>
      </c>
      <c r="D67" s="133">
        <v>72474.929999999993</v>
      </c>
    </row>
    <row r="68" spans="1:4" x14ac:dyDescent="0.25">
      <c r="A68" s="132">
        <v>59</v>
      </c>
      <c r="B68" s="126" t="s">
        <v>254</v>
      </c>
      <c r="C68" s="125" t="s">
        <v>216</v>
      </c>
      <c r="D68" s="133">
        <v>344.06</v>
      </c>
    </row>
    <row r="69" spans="1:4" x14ac:dyDescent="0.25">
      <c r="A69" s="132">
        <v>60</v>
      </c>
      <c r="B69" s="126" t="s">
        <v>255</v>
      </c>
      <c r="C69" s="125" t="s">
        <v>216</v>
      </c>
      <c r="D69" s="133">
        <v>84364.440000000017</v>
      </c>
    </row>
    <row r="70" spans="1:4" x14ac:dyDescent="0.25">
      <c r="A70" s="132">
        <v>61</v>
      </c>
      <c r="B70" s="126" t="s">
        <v>256</v>
      </c>
      <c r="C70" s="125" t="s">
        <v>216</v>
      </c>
      <c r="D70" s="133">
        <f>D69-D71</f>
        <v>84020.380000000019</v>
      </c>
    </row>
    <row r="71" spans="1:4" ht="15" customHeight="1" x14ac:dyDescent="0.25">
      <c r="A71" s="132">
        <v>62</v>
      </c>
      <c r="B71" s="134" t="s">
        <v>257</v>
      </c>
      <c r="C71" s="125" t="s">
        <v>216</v>
      </c>
      <c r="D71" s="133">
        <f>D68</f>
        <v>344.06</v>
      </c>
    </row>
    <row r="72" spans="1:4" ht="15" customHeight="1" x14ac:dyDescent="0.25">
      <c r="A72" s="132">
        <v>63</v>
      </c>
      <c r="B72" s="134" t="s">
        <v>258</v>
      </c>
      <c r="C72" s="125" t="s">
        <v>216</v>
      </c>
      <c r="D72" s="133"/>
    </row>
    <row r="73" spans="1:4" x14ac:dyDescent="0.25">
      <c r="A73" s="132">
        <v>64</v>
      </c>
      <c r="B73" s="126" t="s">
        <v>248</v>
      </c>
      <c r="C73" s="125" t="s">
        <v>218</v>
      </c>
      <c r="D73" s="144" t="s">
        <v>261</v>
      </c>
    </row>
    <row r="74" spans="1:4" x14ac:dyDescent="0.25">
      <c r="A74" s="132">
        <v>65</v>
      </c>
      <c r="B74" s="126" t="s">
        <v>205</v>
      </c>
      <c r="C74" s="125" t="s">
        <v>218</v>
      </c>
      <c r="D74" s="133" t="s">
        <v>259</v>
      </c>
    </row>
    <row r="75" spans="1:4" x14ac:dyDescent="0.25">
      <c r="A75" s="132">
        <v>66</v>
      </c>
      <c r="B75" s="126" t="s">
        <v>250</v>
      </c>
      <c r="C75" s="125" t="s">
        <v>251</v>
      </c>
      <c r="D75" s="133">
        <v>1041.28</v>
      </c>
    </row>
    <row r="76" spans="1:4" x14ac:dyDescent="0.25">
      <c r="A76" s="132">
        <v>67</v>
      </c>
      <c r="B76" s="126" t="s">
        <v>252</v>
      </c>
      <c r="C76" s="125" t="s">
        <v>216</v>
      </c>
      <c r="D76" s="133">
        <v>84052.37</v>
      </c>
    </row>
    <row r="77" spans="1:4" x14ac:dyDescent="0.25">
      <c r="A77" s="132">
        <v>68</v>
      </c>
      <c r="B77" s="126" t="s">
        <v>253</v>
      </c>
      <c r="C77" s="125" t="s">
        <v>216</v>
      </c>
      <c r="D77" s="133">
        <v>83534.2</v>
      </c>
    </row>
    <row r="78" spans="1:4" x14ac:dyDescent="0.25">
      <c r="A78" s="132">
        <v>69</v>
      </c>
      <c r="B78" s="126" t="s">
        <v>254</v>
      </c>
      <c r="C78" s="125" t="s">
        <v>216</v>
      </c>
      <c r="D78" s="133">
        <v>6561.43</v>
      </c>
    </row>
    <row r="79" spans="1:4" x14ac:dyDescent="0.25">
      <c r="A79" s="132">
        <v>70</v>
      </c>
      <c r="B79" s="126" t="s">
        <v>255</v>
      </c>
      <c r="C79" s="125" t="s">
        <v>216</v>
      </c>
      <c r="D79" s="133">
        <f>D76</f>
        <v>84052.37</v>
      </c>
    </row>
    <row r="80" spans="1:4" x14ac:dyDescent="0.25">
      <c r="A80" s="132">
        <v>71</v>
      </c>
      <c r="B80" s="126" t="s">
        <v>256</v>
      </c>
      <c r="C80" s="125" t="s">
        <v>216</v>
      </c>
      <c r="D80" s="133">
        <f>D79</f>
        <v>84052.37</v>
      </c>
    </row>
    <row r="81" spans="1:4" ht="14.25" customHeight="1" x14ac:dyDescent="0.25">
      <c r="A81" s="132">
        <v>72</v>
      </c>
      <c r="B81" s="134" t="s">
        <v>257</v>
      </c>
      <c r="C81" s="125" t="s">
        <v>216</v>
      </c>
      <c r="D81" s="133">
        <v>0</v>
      </c>
    </row>
    <row r="82" spans="1:4" ht="14.25" customHeight="1" x14ac:dyDescent="0.25">
      <c r="A82" s="132">
        <v>73</v>
      </c>
      <c r="B82" s="134" t="s">
        <v>258</v>
      </c>
      <c r="C82" s="125" t="s">
        <v>216</v>
      </c>
      <c r="D82" s="133">
        <v>0</v>
      </c>
    </row>
    <row r="83" spans="1:4" x14ac:dyDescent="0.25">
      <c r="A83" s="132">
        <v>74</v>
      </c>
      <c r="B83" s="126" t="s">
        <v>248</v>
      </c>
      <c r="C83" s="125" t="s">
        <v>218</v>
      </c>
      <c r="D83" s="144" t="s">
        <v>262</v>
      </c>
    </row>
    <row r="84" spans="1:4" x14ac:dyDescent="0.25">
      <c r="A84" s="132">
        <v>75</v>
      </c>
      <c r="B84" s="126" t="s">
        <v>205</v>
      </c>
      <c r="C84" s="125" t="s">
        <v>218</v>
      </c>
      <c r="D84" s="133" t="s">
        <v>263</v>
      </c>
    </row>
    <row r="85" spans="1:4" x14ac:dyDescent="0.25">
      <c r="A85" s="132">
        <v>76</v>
      </c>
      <c r="B85" s="126" t="s">
        <v>250</v>
      </c>
      <c r="C85" s="125" t="s">
        <v>251</v>
      </c>
      <c r="D85" s="145">
        <v>3589.3439999999996</v>
      </c>
    </row>
    <row r="86" spans="1:4" x14ac:dyDescent="0.25">
      <c r="A86" s="132">
        <v>77</v>
      </c>
      <c r="B86" s="126" t="s">
        <v>252</v>
      </c>
      <c r="C86" s="125" t="s">
        <v>216</v>
      </c>
      <c r="D86" s="146">
        <v>10265.459999999999</v>
      </c>
    </row>
    <row r="87" spans="1:4" x14ac:dyDescent="0.25">
      <c r="A87" s="132">
        <v>78</v>
      </c>
      <c r="B87" s="126" t="s">
        <v>253</v>
      </c>
      <c r="C87" s="125" t="s">
        <v>216</v>
      </c>
      <c r="D87" s="146">
        <v>10226.64</v>
      </c>
    </row>
    <row r="88" spans="1:4" x14ac:dyDescent="0.25">
      <c r="A88" s="132">
        <v>79</v>
      </c>
      <c r="B88" s="126" t="s">
        <v>254</v>
      </c>
      <c r="C88" s="125" t="s">
        <v>216</v>
      </c>
      <c r="D88" s="146">
        <v>867.37</v>
      </c>
    </row>
    <row r="89" spans="1:4" x14ac:dyDescent="0.25">
      <c r="A89" s="132">
        <v>80</v>
      </c>
      <c r="B89" s="126" t="s">
        <v>255</v>
      </c>
      <c r="C89" s="125" t="s">
        <v>216</v>
      </c>
      <c r="D89" s="133">
        <v>2765.9279999999999</v>
      </c>
    </row>
    <row r="90" spans="1:4" x14ac:dyDescent="0.25">
      <c r="A90" s="132">
        <v>81</v>
      </c>
      <c r="B90" s="126" t="s">
        <v>256</v>
      </c>
      <c r="C90" s="125" t="s">
        <v>216</v>
      </c>
      <c r="D90" s="133">
        <f>D89</f>
        <v>2765.9279999999999</v>
      </c>
    </row>
    <row r="91" spans="1:4" ht="14.25" customHeight="1" x14ac:dyDescent="0.25">
      <c r="A91" s="132">
        <v>82</v>
      </c>
      <c r="B91" s="134" t="s">
        <v>257</v>
      </c>
      <c r="C91" s="125" t="s">
        <v>216</v>
      </c>
      <c r="D91" s="133">
        <f>D89-D90</f>
        <v>0</v>
      </c>
    </row>
    <row r="92" spans="1:4" ht="14.25" customHeight="1" x14ac:dyDescent="0.25">
      <c r="A92" s="132">
        <v>83</v>
      </c>
      <c r="B92" s="134" t="s">
        <v>258</v>
      </c>
      <c r="C92" s="125" t="s">
        <v>216</v>
      </c>
      <c r="D92" s="133">
        <v>0</v>
      </c>
    </row>
    <row r="93" spans="1:4" x14ac:dyDescent="0.25">
      <c r="A93" s="131" t="s">
        <v>264</v>
      </c>
      <c r="B93" s="131"/>
      <c r="C93" s="131"/>
      <c r="D93" s="131"/>
    </row>
    <row r="94" spans="1:4" x14ac:dyDescent="0.25">
      <c r="A94" s="132">
        <v>84</v>
      </c>
      <c r="B94" s="126" t="s">
        <v>241</v>
      </c>
      <c r="C94" s="125" t="s">
        <v>242</v>
      </c>
      <c r="D94" s="133"/>
    </row>
    <row r="95" spans="1:4" x14ac:dyDescent="0.25">
      <c r="A95" s="132">
        <v>85</v>
      </c>
      <c r="B95" s="126" t="s">
        <v>243</v>
      </c>
      <c r="C95" s="125" t="s">
        <v>242</v>
      </c>
      <c r="D95" s="133"/>
    </row>
    <row r="96" spans="1:4" x14ac:dyDescent="0.25">
      <c r="A96" s="132">
        <v>86</v>
      </c>
      <c r="B96" s="126" t="s">
        <v>244</v>
      </c>
      <c r="C96" s="125" t="s">
        <v>265</v>
      </c>
      <c r="D96" s="133"/>
    </row>
    <row r="97" spans="1:4" x14ac:dyDescent="0.25">
      <c r="A97" s="132">
        <v>87</v>
      </c>
      <c r="B97" s="126" t="s">
        <v>245</v>
      </c>
      <c r="C97" s="125" t="s">
        <v>216</v>
      </c>
      <c r="D97" s="133"/>
    </row>
    <row r="98" spans="1:4" x14ac:dyDescent="0.25">
      <c r="A98" s="131" t="s">
        <v>266</v>
      </c>
      <c r="B98" s="131"/>
      <c r="C98" s="131"/>
      <c r="D98" s="131"/>
    </row>
    <row r="99" spans="1:4" x14ac:dyDescent="0.25">
      <c r="A99" s="132">
        <v>88</v>
      </c>
      <c r="B99" s="126" t="s">
        <v>267</v>
      </c>
      <c r="C99" s="125" t="s">
        <v>242</v>
      </c>
      <c r="D99" s="133">
        <v>0</v>
      </c>
    </row>
    <row r="100" spans="1:4" x14ac:dyDescent="0.25">
      <c r="A100" s="132">
        <v>89</v>
      </c>
      <c r="B100" s="126" t="s">
        <v>268</v>
      </c>
      <c r="C100" s="125" t="s">
        <v>242</v>
      </c>
      <c r="D100" s="133">
        <v>0</v>
      </c>
    </row>
    <row r="101" spans="1:4" ht="15" customHeight="1" x14ac:dyDescent="0.25">
      <c r="A101" s="132">
        <v>90</v>
      </c>
      <c r="B101" s="126" t="s">
        <v>269</v>
      </c>
      <c r="C101" s="125" t="s">
        <v>216</v>
      </c>
      <c r="D101" s="133">
        <v>0</v>
      </c>
    </row>
    <row r="103" spans="1:4" x14ac:dyDescent="0.25">
      <c r="D103" s="122" t="s">
        <v>73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0"/>
  <sheetViews>
    <sheetView showZeros="0" topLeftCell="A187" zoomScaleNormal="100" workbookViewId="0">
      <selection activeCell="C226" sqref="C226"/>
    </sheetView>
  </sheetViews>
  <sheetFormatPr defaultColWidth="8.85546875" defaultRowHeight="12.75" outlineLevelRow="1" x14ac:dyDescent="0.2"/>
  <cols>
    <col min="1" max="1" width="0.7109375" style="1" customWidth="1"/>
    <col min="2" max="2" width="42" style="1" customWidth="1"/>
    <col min="3" max="3" width="9.7109375" style="1" customWidth="1"/>
    <col min="4" max="4" width="10.7109375" style="1" customWidth="1"/>
    <col min="5" max="5" width="10.85546875" style="1" customWidth="1"/>
    <col min="6" max="6" width="17.85546875" style="1" hidden="1" customWidth="1"/>
    <col min="7" max="7" width="22" style="100" customWidth="1"/>
    <col min="8" max="247" width="8.85546875" style="1"/>
    <col min="248" max="248" width="5.85546875" style="1" customWidth="1"/>
    <col min="249" max="249" width="37" style="1" customWidth="1"/>
    <col min="250" max="250" width="9.7109375" style="1" customWidth="1"/>
    <col min="251" max="251" width="10.7109375" style="1" customWidth="1"/>
    <col min="252" max="252" width="10.85546875" style="1" customWidth="1"/>
    <col min="253" max="253" width="17.85546875" style="1" customWidth="1"/>
    <col min="254" max="254" width="18.5703125" style="1" customWidth="1"/>
    <col min="255" max="503" width="8.85546875" style="1"/>
    <col min="504" max="504" width="5.85546875" style="1" customWidth="1"/>
    <col min="505" max="505" width="37" style="1" customWidth="1"/>
    <col min="506" max="506" width="9.7109375" style="1" customWidth="1"/>
    <col min="507" max="507" width="10.7109375" style="1" customWidth="1"/>
    <col min="508" max="508" width="10.85546875" style="1" customWidth="1"/>
    <col min="509" max="509" width="17.85546875" style="1" customWidth="1"/>
    <col min="510" max="510" width="18.5703125" style="1" customWidth="1"/>
    <col min="511" max="759" width="8.85546875" style="1"/>
    <col min="760" max="760" width="5.85546875" style="1" customWidth="1"/>
    <col min="761" max="761" width="37" style="1" customWidth="1"/>
    <col min="762" max="762" width="9.7109375" style="1" customWidth="1"/>
    <col min="763" max="763" width="10.7109375" style="1" customWidth="1"/>
    <col min="764" max="764" width="10.85546875" style="1" customWidth="1"/>
    <col min="765" max="765" width="17.85546875" style="1" customWidth="1"/>
    <col min="766" max="766" width="18.5703125" style="1" customWidth="1"/>
    <col min="767" max="1015" width="8.85546875" style="1"/>
    <col min="1016" max="1016" width="5.85546875" style="1" customWidth="1"/>
    <col min="1017" max="1017" width="37" style="1" customWidth="1"/>
    <col min="1018" max="1018" width="9.7109375" style="1" customWidth="1"/>
    <col min="1019" max="1019" width="10.7109375" style="1" customWidth="1"/>
    <col min="1020" max="1020" width="10.85546875" style="1" customWidth="1"/>
    <col min="1021" max="1021" width="17.85546875" style="1" customWidth="1"/>
    <col min="1022" max="1022" width="18.5703125" style="1" customWidth="1"/>
    <col min="1023" max="1271" width="8.85546875" style="1"/>
    <col min="1272" max="1272" width="5.85546875" style="1" customWidth="1"/>
    <col min="1273" max="1273" width="37" style="1" customWidth="1"/>
    <col min="1274" max="1274" width="9.7109375" style="1" customWidth="1"/>
    <col min="1275" max="1275" width="10.7109375" style="1" customWidth="1"/>
    <col min="1276" max="1276" width="10.85546875" style="1" customWidth="1"/>
    <col min="1277" max="1277" width="17.85546875" style="1" customWidth="1"/>
    <col min="1278" max="1278" width="18.5703125" style="1" customWidth="1"/>
    <col min="1279" max="1527" width="8.85546875" style="1"/>
    <col min="1528" max="1528" width="5.85546875" style="1" customWidth="1"/>
    <col min="1529" max="1529" width="37" style="1" customWidth="1"/>
    <col min="1530" max="1530" width="9.7109375" style="1" customWidth="1"/>
    <col min="1531" max="1531" width="10.7109375" style="1" customWidth="1"/>
    <col min="1532" max="1532" width="10.85546875" style="1" customWidth="1"/>
    <col min="1533" max="1533" width="17.85546875" style="1" customWidth="1"/>
    <col min="1534" max="1534" width="18.5703125" style="1" customWidth="1"/>
    <col min="1535" max="1783" width="8.85546875" style="1"/>
    <col min="1784" max="1784" width="5.85546875" style="1" customWidth="1"/>
    <col min="1785" max="1785" width="37" style="1" customWidth="1"/>
    <col min="1786" max="1786" width="9.7109375" style="1" customWidth="1"/>
    <col min="1787" max="1787" width="10.7109375" style="1" customWidth="1"/>
    <col min="1788" max="1788" width="10.85546875" style="1" customWidth="1"/>
    <col min="1789" max="1789" width="17.85546875" style="1" customWidth="1"/>
    <col min="1790" max="1790" width="18.5703125" style="1" customWidth="1"/>
    <col min="1791" max="2039" width="8.85546875" style="1"/>
    <col min="2040" max="2040" width="5.85546875" style="1" customWidth="1"/>
    <col min="2041" max="2041" width="37" style="1" customWidth="1"/>
    <col min="2042" max="2042" width="9.7109375" style="1" customWidth="1"/>
    <col min="2043" max="2043" width="10.7109375" style="1" customWidth="1"/>
    <col min="2044" max="2044" width="10.85546875" style="1" customWidth="1"/>
    <col min="2045" max="2045" width="17.85546875" style="1" customWidth="1"/>
    <col min="2046" max="2046" width="18.5703125" style="1" customWidth="1"/>
    <col min="2047" max="2295" width="8.85546875" style="1"/>
    <col min="2296" max="2296" width="5.85546875" style="1" customWidth="1"/>
    <col min="2297" max="2297" width="37" style="1" customWidth="1"/>
    <col min="2298" max="2298" width="9.7109375" style="1" customWidth="1"/>
    <col min="2299" max="2299" width="10.7109375" style="1" customWidth="1"/>
    <col min="2300" max="2300" width="10.85546875" style="1" customWidth="1"/>
    <col min="2301" max="2301" width="17.85546875" style="1" customWidth="1"/>
    <col min="2302" max="2302" width="18.5703125" style="1" customWidth="1"/>
    <col min="2303" max="2551" width="8.85546875" style="1"/>
    <col min="2552" max="2552" width="5.85546875" style="1" customWidth="1"/>
    <col min="2553" max="2553" width="37" style="1" customWidth="1"/>
    <col min="2554" max="2554" width="9.7109375" style="1" customWidth="1"/>
    <col min="2555" max="2555" width="10.7109375" style="1" customWidth="1"/>
    <col min="2556" max="2556" width="10.85546875" style="1" customWidth="1"/>
    <col min="2557" max="2557" width="17.85546875" style="1" customWidth="1"/>
    <col min="2558" max="2558" width="18.5703125" style="1" customWidth="1"/>
    <col min="2559" max="2807" width="8.85546875" style="1"/>
    <col min="2808" max="2808" width="5.85546875" style="1" customWidth="1"/>
    <col min="2809" max="2809" width="37" style="1" customWidth="1"/>
    <col min="2810" max="2810" width="9.7109375" style="1" customWidth="1"/>
    <col min="2811" max="2811" width="10.7109375" style="1" customWidth="1"/>
    <col min="2812" max="2812" width="10.85546875" style="1" customWidth="1"/>
    <col min="2813" max="2813" width="17.85546875" style="1" customWidth="1"/>
    <col min="2814" max="2814" width="18.5703125" style="1" customWidth="1"/>
    <col min="2815" max="3063" width="8.85546875" style="1"/>
    <col min="3064" max="3064" width="5.85546875" style="1" customWidth="1"/>
    <col min="3065" max="3065" width="37" style="1" customWidth="1"/>
    <col min="3066" max="3066" width="9.7109375" style="1" customWidth="1"/>
    <col min="3067" max="3067" width="10.7109375" style="1" customWidth="1"/>
    <col min="3068" max="3068" width="10.85546875" style="1" customWidth="1"/>
    <col min="3069" max="3069" width="17.85546875" style="1" customWidth="1"/>
    <col min="3070" max="3070" width="18.5703125" style="1" customWidth="1"/>
    <col min="3071" max="3319" width="8.85546875" style="1"/>
    <col min="3320" max="3320" width="5.85546875" style="1" customWidth="1"/>
    <col min="3321" max="3321" width="37" style="1" customWidth="1"/>
    <col min="3322" max="3322" width="9.7109375" style="1" customWidth="1"/>
    <col min="3323" max="3323" width="10.7109375" style="1" customWidth="1"/>
    <col min="3324" max="3324" width="10.85546875" style="1" customWidth="1"/>
    <col min="3325" max="3325" width="17.85546875" style="1" customWidth="1"/>
    <col min="3326" max="3326" width="18.5703125" style="1" customWidth="1"/>
    <col min="3327" max="3575" width="8.85546875" style="1"/>
    <col min="3576" max="3576" width="5.85546875" style="1" customWidth="1"/>
    <col min="3577" max="3577" width="37" style="1" customWidth="1"/>
    <col min="3578" max="3578" width="9.7109375" style="1" customWidth="1"/>
    <col min="3579" max="3579" width="10.7109375" style="1" customWidth="1"/>
    <col min="3580" max="3580" width="10.85546875" style="1" customWidth="1"/>
    <col min="3581" max="3581" width="17.85546875" style="1" customWidth="1"/>
    <col min="3582" max="3582" width="18.5703125" style="1" customWidth="1"/>
    <col min="3583" max="3831" width="8.85546875" style="1"/>
    <col min="3832" max="3832" width="5.85546875" style="1" customWidth="1"/>
    <col min="3833" max="3833" width="37" style="1" customWidth="1"/>
    <col min="3834" max="3834" width="9.7109375" style="1" customWidth="1"/>
    <col min="3835" max="3835" width="10.7109375" style="1" customWidth="1"/>
    <col min="3836" max="3836" width="10.85546875" style="1" customWidth="1"/>
    <col min="3837" max="3837" width="17.85546875" style="1" customWidth="1"/>
    <col min="3838" max="3838" width="18.5703125" style="1" customWidth="1"/>
    <col min="3839" max="4087" width="8.85546875" style="1"/>
    <col min="4088" max="4088" width="5.85546875" style="1" customWidth="1"/>
    <col min="4089" max="4089" width="37" style="1" customWidth="1"/>
    <col min="4090" max="4090" width="9.7109375" style="1" customWidth="1"/>
    <col min="4091" max="4091" width="10.7109375" style="1" customWidth="1"/>
    <col min="4092" max="4092" width="10.85546875" style="1" customWidth="1"/>
    <col min="4093" max="4093" width="17.85546875" style="1" customWidth="1"/>
    <col min="4094" max="4094" width="18.5703125" style="1" customWidth="1"/>
    <col min="4095" max="4343" width="8.85546875" style="1"/>
    <col min="4344" max="4344" width="5.85546875" style="1" customWidth="1"/>
    <col min="4345" max="4345" width="37" style="1" customWidth="1"/>
    <col min="4346" max="4346" width="9.7109375" style="1" customWidth="1"/>
    <col min="4347" max="4347" width="10.7109375" style="1" customWidth="1"/>
    <col min="4348" max="4348" width="10.85546875" style="1" customWidth="1"/>
    <col min="4349" max="4349" width="17.85546875" style="1" customWidth="1"/>
    <col min="4350" max="4350" width="18.5703125" style="1" customWidth="1"/>
    <col min="4351" max="4599" width="8.85546875" style="1"/>
    <col min="4600" max="4600" width="5.85546875" style="1" customWidth="1"/>
    <col min="4601" max="4601" width="37" style="1" customWidth="1"/>
    <col min="4602" max="4602" width="9.7109375" style="1" customWidth="1"/>
    <col min="4603" max="4603" width="10.7109375" style="1" customWidth="1"/>
    <col min="4604" max="4604" width="10.85546875" style="1" customWidth="1"/>
    <col min="4605" max="4605" width="17.85546875" style="1" customWidth="1"/>
    <col min="4606" max="4606" width="18.5703125" style="1" customWidth="1"/>
    <col min="4607" max="4855" width="8.85546875" style="1"/>
    <col min="4856" max="4856" width="5.85546875" style="1" customWidth="1"/>
    <col min="4857" max="4857" width="37" style="1" customWidth="1"/>
    <col min="4858" max="4858" width="9.7109375" style="1" customWidth="1"/>
    <col min="4859" max="4859" width="10.7109375" style="1" customWidth="1"/>
    <col min="4860" max="4860" width="10.85546875" style="1" customWidth="1"/>
    <col min="4861" max="4861" width="17.85546875" style="1" customWidth="1"/>
    <col min="4862" max="4862" width="18.5703125" style="1" customWidth="1"/>
    <col min="4863" max="5111" width="8.85546875" style="1"/>
    <col min="5112" max="5112" width="5.85546875" style="1" customWidth="1"/>
    <col min="5113" max="5113" width="37" style="1" customWidth="1"/>
    <col min="5114" max="5114" width="9.7109375" style="1" customWidth="1"/>
    <col min="5115" max="5115" width="10.7109375" style="1" customWidth="1"/>
    <col min="5116" max="5116" width="10.85546875" style="1" customWidth="1"/>
    <col min="5117" max="5117" width="17.85546875" style="1" customWidth="1"/>
    <col min="5118" max="5118" width="18.5703125" style="1" customWidth="1"/>
    <col min="5119" max="5367" width="8.85546875" style="1"/>
    <col min="5368" max="5368" width="5.85546875" style="1" customWidth="1"/>
    <col min="5369" max="5369" width="37" style="1" customWidth="1"/>
    <col min="5370" max="5370" width="9.7109375" style="1" customWidth="1"/>
    <col min="5371" max="5371" width="10.7109375" style="1" customWidth="1"/>
    <col min="5372" max="5372" width="10.85546875" style="1" customWidth="1"/>
    <col min="5373" max="5373" width="17.85546875" style="1" customWidth="1"/>
    <col min="5374" max="5374" width="18.5703125" style="1" customWidth="1"/>
    <col min="5375" max="5623" width="8.85546875" style="1"/>
    <col min="5624" max="5624" width="5.85546875" style="1" customWidth="1"/>
    <col min="5625" max="5625" width="37" style="1" customWidth="1"/>
    <col min="5626" max="5626" width="9.7109375" style="1" customWidth="1"/>
    <col min="5627" max="5627" width="10.7109375" style="1" customWidth="1"/>
    <col min="5628" max="5628" width="10.85546875" style="1" customWidth="1"/>
    <col min="5629" max="5629" width="17.85546875" style="1" customWidth="1"/>
    <col min="5630" max="5630" width="18.5703125" style="1" customWidth="1"/>
    <col min="5631" max="5879" width="8.85546875" style="1"/>
    <col min="5880" max="5880" width="5.85546875" style="1" customWidth="1"/>
    <col min="5881" max="5881" width="37" style="1" customWidth="1"/>
    <col min="5882" max="5882" width="9.7109375" style="1" customWidth="1"/>
    <col min="5883" max="5883" width="10.7109375" style="1" customWidth="1"/>
    <col min="5884" max="5884" width="10.85546875" style="1" customWidth="1"/>
    <col min="5885" max="5885" width="17.85546875" style="1" customWidth="1"/>
    <col min="5886" max="5886" width="18.5703125" style="1" customWidth="1"/>
    <col min="5887" max="6135" width="8.85546875" style="1"/>
    <col min="6136" max="6136" width="5.85546875" style="1" customWidth="1"/>
    <col min="6137" max="6137" width="37" style="1" customWidth="1"/>
    <col min="6138" max="6138" width="9.7109375" style="1" customWidth="1"/>
    <col min="6139" max="6139" width="10.7109375" style="1" customWidth="1"/>
    <col min="6140" max="6140" width="10.85546875" style="1" customWidth="1"/>
    <col min="6141" max="6141" width="17.85546875" style="1" customWidth="1"/>
    <col min="6142" max="6142" width="18.5703125" style="1" customWidth="1"/>
    <col min="6143" max="6391" width="8.85546875" style="1"/>
    <col min="6392" max="6392" width="5.85546875" style="1" customWidth="1"/>
    <col min="6393" max="6393" width="37" style="1" customWidth="1"/>
    <col min="6394" max="6394" width="9.7109375" style="1" customWidth="1"/>
    <col min="6395" max="6395" width="10.7109375" style="1" customWidth="1"/>
    <col min="6396" max="6396" width="10.85546875" style="1" customWidth="1"/>
    <col min="6397" max="6397" width="17.85546875" style="1" customWidth="1"/>
    <col min="6398" max="6398" width="18.5703125" style="1" customWidth="1"/>
    <col min="6399" max="6647" width="8.85546875" style="1"/>
    <col min="6648" max="6648" width="5.85546875" style="1" customWidth="1"/>
    <col min="6649" max="6649" width="37" style="1" customWidth="1"/>
    <col min="6650" max="6650" width="9.7109375" style="1" customWidth="1"/>
    <col min="6651" max="6651" width="10.7109375" style="1" customWidth="1"/>
    <col min="6652" max="6652" width="10.85546875" style="1" customWidth="1"/>
    <col min="6653" max="6653" width="17.85546875" style="1" customWidth="1"/>
    <col min="6654" max="6654" width="18.5703125" style="1" customWidth="1"/>
    <col min="6655" max="6903" width="8.85546875" style="1"/>
    <col min="6904" max="6904" width="5.85546875" style="1" customWidth="1"/>
    <col min="6905" max="6905" width="37" style="1" customWidth="1"/>
    <col min="6906" max="6906" width="9.7109375" style="1" customWidth="1"/>
    <col min="6907" max="6907" width="10.7109375" style="1" customWidth="1"/>
    <col min="6908" max="6908" width="10.85546875" style="1" customWidth="1"/>
    <col min="6909" max="6909" width="17.85546875" style="1" customWidth="1"/>
    <col min="6910" max="6910" width="18.5703125" style="1" customWidth="1"/>
    <col min="6911" max="7159" width="8.85546875" style="1"/>
    <col min="7160" max="7160" width="5.85546875" style="1" customWidth="1"/>
    <col min="7161" max="7161" width="37" style="1" customWidth="1"/>
    <col min="7162" max="7162" width="9.7109375" style="1" customWidth="1"/>
    <col min="7163" max="7163" width="10.7109375" style="1" customWidth="1"/>
    <col min="7164" max="7164" width="10.85546875" style="1" customWidth="1"/>
    <col min="7165" max="7165" width="17.85546875" style="1" customWidth="1"/>
    <col min="7166" max="7166" width="18.5703125" style="1" customWidth="1"/>
    <col min="7167" max="7415" width="8.85546875" style="1"/>
    <col min="7416" max="7416" width="5.85546875" style="1" customWidth="1"/>
    <col min="7417" max="7417" width="37" style="1" customWidth="1"/>
    <col min="7418" max="7418" width="9.7109375" style="1" customWidth="1"/>
    <col min="7419" max="7419" width="10.7109375" style="1" customWidth="1"/>
    <col min="7420" max="7420" width="10.85546875" style="1" customWidth="1"/>
    <col min="7421" max="7421" width="17.85546875" style="1" customWidth="1"/>
    <col min="7422" max="7422" width="18.5703125" style="1" customWidth="1"/>
    <col min="7423" max="7671" width="8.85546875" style="1"/>
    <col min="7672" max="7672" width="5.85546875" style="1" customWidth="1"/>
    <col min="7673" max="7673" width="37" style="1" customWidth="1"/>
    <col min="7674" max="7674" width="9.7109375" style="1" customWidth="1"/>
    <col min="7675" max="7675" width="10.7109375" style="1" customWidth="1"/>
    <col min="7676" max="7676" width="10.85546875" style="1" customWidth="1"/>
    <col min="7677" max="7677" width="17.85546875" style="1" customWidth="1"/>
    <col min="7678" max="7678" width="18.5703125" style="1" customWidth="1"/>
    <col min="7679" max="7927" width="8.85546875" style="1"/>
    <col min="7928" max="7928" width="5.85546875" style="1" customWidth="1"/>
    <col min="7929" max="7929" width="37" style="1" customWidth="1"/>
    <col min="7930" max="7930" width="9.7109375" style="1" customWidth="1"/>
    <col min="7931" max="7931" width="10.7109375" style="1" customWidth="1"/>
    <col min="7932" max="7932" width="10.85546875" style="1" customWidth="1"/>
    <col min="7933" max="7933" width="17.85546875" style="1" customWidth="1"/>
    <col min="7934" max="7934" width="18.5703125" style="1" customWidth="1"/>
    <col min="7935" max="8183" width="8.85546875" style="1"/>
    <col min="8184" max="8184" width="5.85546875" style="1" customWidth="1"/>
    <col min="8185" max="8185" width="37" style="1" customWidth="1"/>
    <col min="8186" max="8186" width="9.7109375" style="1" customWidth="1"/>
    <col min="8187" max="8187" width="10.7109375" style="1" customWidth="1"/>
    <col min="8188" max="8188" width="10.85546875" style="1" customWidth="1"/>
    <col min="8189" max="8189" width="17.85546875" style="1" customWidth="1"/>
    <col min="8190" max="8190" width="18.5703125" style="1" customWidth="1"/>
    <col min="8191" max="8439" width="8.85546875" style="1"/>
    <col min="8440" max="8440" width="5.85546875" style="1" customWidth="1"/>
    <col min="8441" max="8441" width="37" style="1" customWidth="1"/>
    <col min="8442" max="8442" width="9.7109375" style="1" customWidth="1"/>
    <col min="8443" max="8443" width="10.7109375" style="1" customWidth="1"/>
    <col min="8444" max="8444" width="10.85546875" style="1" customWidth="1"/>
    <col min="8445" max="8445" width="17.85546875" style="1" customWidth="1"/>
    <col min="8446" max="8446" width="18.5703125" style="1" customWidth="1"/>
    <col min="8447" max="8695" width="8.85546875" style="1"/>
    <col min="8696" max="8696" width="5.85546875" style="1" customWidth="1"/>
    <col min="8697" max="8697" width="37" style="1" customWidth="1"/>
    <col min="8698" max="8698" width="9.7109375" style="1" customWidth="1"/>
    <col min="8699" max="8699" width="10.7109375" style="1" customWidth="1"/>
    <col min="8700" max="8700" width="10.85546875" style="1" customWidth="1"/>
    <col min="8701" max="8701" width="17.85546875" style="1" customWidth="1"/>
    <col min="8702" max="8702" width="18.5703125" style="1" customWidth="1"/>
    <col min="8703" max="8951" width="8.85546875" style="1"/>
    <col min="8952" max="8952" width="5.85546875" style="1" customWidth="1"/>
    <col min="8953" max="8953" width="37" style="1" customWidth="1"/>
    <col min="8954" max="8954" width="9.7109375" style="1" customWidth="1"/>
    <col min="8955" max="8955" width="10.7109375" style="1" customWidth="1"/>
    <col min="8956" max="8956" width="10.85546875" style="1" customWidth="1"/>
    <col min="8957" max="8957" width="17.85546875" style="1" customWidth="1"/>
    <col min="8958" max="8958" width="18.5703125" style="1" customWidth="1"/>
    <col min="8959" max="9207" width="8.85546875" style="1"/>
    <col min="9208" max="9208" width="5.85546875" style="1" customWidth="1"/>
    <col min="9209" max="9209" width="37" style="1" customWidth="1"/>
    <col min="9210" max="9210" width="9.7109375" style="1" customWidth="1"/>
    <col min="9211" max="9211" width="10.7109375" style="1" customWidth="1"/>
    <col min="9212" max="9212" width="10.85546875" style="1" customWidth="1"/>
    <col min="9213" max="9213" width="17.85546875" style="1" customWidth="1"/>
    <col min="9214" max="9214" width="18.5703125" style="1" customWidth="1"/>
    <col min="9215" max="9463" width="8.85546875" style="1"/>
    <col min="9464" max="9464" width="5.85546875" style="1" customWidth="1"/>
    <col min="9465" max="9465" width="37" style="1" customWidth="1"/>
    <col min="9466" max="9466" width="9.7109375" style="1" customWidth="1"/>
    <col min="9467" max="9467" width="10.7109375" style="1" customWidth="1"/>
    <col min="9468" max="9468" width="10.85546875" style="1" customWidth="1"/>
    <col min="9469" max="9469" width="17.85546875" style="1" customWidth="1"/>
    <col min="9470" max="9470" width="18.5703125" style="1" customWidth="1"/>
    <col min="9471" max="9719" width="8.85546875" style="1"/>
    <col min="9720" max="9720" width="5.85546875" style="1" customWidth="1"/>
    <col min="9721" max="9721" width="37" style="1" customWidth="1"/>
    <col min="9722" max="9722" width="9.7109375" style="1" customWidth="1"/>
    <col min="9723" max="9723" width="10.7109375" style="1" customWidth="1"/>
    <col min="9724" max="9724" width="10.85546875" style="1" customWidth="1"/>
    <col min="9725" max="9725" width="17.85546875" style="1" customWidth="1"/>
    <col min="9726" max="9726" width="18.5703125" style="1" customWidth="1"/>
    <col min="9727" max="9975" width="8.85546875" style="1"/>
    <col min="9976" max="9976" width="5.85546875" style="1" customWidth="1"/>
    <col min="9977" max="9977" width="37" style="1" customWidth="1"/>
    <col min="9978" max="9978" width="9.7109375" style="1" customWidth="1"/>
    <col min="9979" max="9979" width="10.7109375" style="1" customWidth="1"/>
    <col min="9980" max="9980" width="10.85546875" style="1" customWidth="1"/>
    <col min="9981" max="9981" width="17.85546875" style="1" customWidth="1"/>
    <col min="9982" max="9982" width="18.5703125" style="1" customWidth="1"/>
    <col min="9983" max="10231" width="8.85546875" style="1"/>
    <col min="10232" max="10232" width="5.85546875" style="1" customWidth="1"/>
    <col min="10233" max="10233" width="37" style="1" customWidth="1"/>
    <col min="10234" max="10234" width="9.7109375" style="1" customWidth="1"/>
    <col min="10235" max="10235" width="10.7109375" style="1" customWidth="1"/>
    <col min="10236" max="10236" width="10.85546875" style="1" customWidth="1"/>
    <col min="10237" max="10237" width="17.85546875" style="1" customWidth="1"/>
    <col min="10238" max="10238" width="18.5703125" style="1" customWidth="1"/>
    <col min="10239" max="10487" width="8.85546875" style="1"/>
    <col min="10488" max="10488" width="5.85546875" style="1" customWidth="1"/>
    <col min="10489" max="10489" width="37" style="1" customWidth="1"/>
    <col min="10490" max="10490" width="9.7109375" style="1" customWidth="1"/>
    <col min="10491" max="10491" width="10.7109375" style="1" customWidth="1"/>
    <col min="10492" max="10492" width="10.85546875" style="1" customWidth="1"/>
    <col min="10493" max="10493" width="17.85546875" style="1" customWidth="1"/>
    <col min="10494" max="10494" width="18.5703125" style="1" customWidth="1"/>
    <col min="10495" max="10743" width="8.85546875" style="1"/>
    <col min="10744" max="10744" width="5.85546875" style="1" customWidth="1"/>
    <col min="10745" max="10745" width="37" style="1" customWidth="1"/>
    <col min="10746" max="10746" width="9.7109375" style="1" customWidth="1"/>
    <col min="10747" max="10747" width="10.7109375" style="1" customWidth="1"/>
    <col min="10748" max="10748" width="10.85546875" style="1" customWidth="1"/>
    <col min="10749" max="10749" width="17.85546875" style="1" customWidth="1"/>
    <col min="10750" max="10750" width="18.5703125" style="1" customWidth="1"/>
    <col min="10751" max="10999" width="8.85546875" style="1"/>
    <col min="11000" max="11000" width="5.85546875" style="1" customWidth="1"/>
    <col min="11001" max="11001" width="37" style="1" customWidth="1"/>
    <col min="11002" max="11002" width="9.7109375" style="1" customWidth="1"/>
    <col min="11003" max="11003" width="10.7109375" style="1" customWidth="1"/>
    <col min="11004" max="11004" width="10.85546875" style="1" customWidth="1"/>
    <col min="11005" max="11005" width="17.85546875" style="1" customWidth="1"/>
    <col min="11006" max="11006" width="18.5703125" style="1" customWidth="1"/>
    <col min="11007" max="11255" width="8.85546875" style="1"/>
    <col min="11256" max="11256" width="5.85546875" style="1" customWidth="1"/>
    <col min="11257" max="11257" width="37" style="1" customWidth="1"/>
    <col min="11258" max="11258" width="9.7109375" style="1" customWidth="1"/>
    <col min="11259" max="11259" width="10.7109375" style="1" customWidth="1"/>
    <col min="11260" max="11260" width="10.85546875" style="1" customWidth="1"/>
    <col min="11261" max="11261" width="17.85546875" style="1" customWidth="1"/>
    <col min="11262" max="11262" width="18.5703125" style="1" customWidth="1"/>
    <col min="11263" max="11511" width="8.85546875" style="1"/>
    <col min="11512" max="11512" width="5.85546875" style="1" customWidth="1"/>
    <col min="11513" max="11513" width="37" style="1" customWidth="1"/>
    <col min="11514" max="11514" width="9.7109375" style="1" customWidth="1"/>
    <col min="11515" max="11515" width="10.7109375" style="1" customWidth="1"/>
    <col min="11516" max="11516" width="10.85546875" style="1" customWidth="1"/>
    <col min="11517" max="11517" width="17.85546875" style="1" customWidth="1"/>
    <col min="11518" max="11518" width="18.5703125" style="1" customWidth="1"/>
    <col min="11519" max="11767" width="8.85546875" style="1"/>
    <col min="11768" max="11768" width="5.85546875" style="1" customWidth="1"/>
    <col min="11769" max="11769" width="37" style="1" customWidth="1"/>
    <col min="11770" max="11770" width="9.7109375" style="1" customWidth="1"/>
    <col min="11771" max="11771" width="10.7109375" style="1" customWidth="1"/>
    <col min="11772" max="11772" width="10.85546875" style="1" customWidth="1"/>
    <col min="11773" max="11773" width="17.85546875" style="1" customWidth="1"/>
    <col min="11774" max="11774" width="18.5703125" style="1" customWidth="1"/>
    <col min="11775" max="12023" width="8.85546875" style="1"/>
    <col min="12024" max="12024" width="5.85546875" style="1" customWidth="1"/>
    <col min="12025" max="12025" width="37" style="1" customWidth="1"/>
    <col min="12026" max="12026" width="9.7109375" style="1" customWidth="1"/>
    <col min="12027" max="12027" width="10.7109375" style="1" customWidth="1"/>
    <col min="12028" max="12028" width="10.85546875" style="1" customWidth="1"/>
    <col min="12029" max="12029" width="17.85546875" style="1" customWidth="1"/>
    <col min="12030" max="12030" width="18.5703125" style="1" customWidth="1"/>
    <col min="12031" max="12279" width="8.85546875" style="1"/>
    <col min="12280" max="12280" width="5.85546875" style="1" customWidth="1"/>
    <col min="12281" max="12281" width="37" style="1" customWidth="1"/>
    <col min="12282" max="12282" width="9.7109375" style="1" customWidth="1"/>
    <col min="12283" max="12283" width="10.7109375" style="1" customWidth="1"/>
    <col min="12284" max="12284" width="10.85546875" style="1" customWidth="1"/>
    <col min="12285" max="12285" width="17.85546875" style="1" customWidth="1"/>
    <col min="12286" max="12286" width="18.5703125" style="1" customWidth="1"/>
    <col min="12287" max="12535" width="8.85546875" style="1"/>
    <col min="12536" max="12536" width="5.85546875" style="1" customWidth="1"/>
    <col min="12537" max="12537" width="37" style="1" customWidth="1"/>
    <col min="12538" max="12538" width="9.7109375" style="1" customWidth="1"/>
    <col min="12539" max="12539" width="10.7109375" style="1" customWidth="1"/>
    <col min="12540" max="12540" width="10.85546875" style="1" customWidth="1"/>
    <col min="12541" max="12541" width="17.85546875" style="1" customWidth="1"/>
    <col min="12542" max="12542" width="18.5703125" style="1" customWidth="1"/>
    <col min="12543" max="12791" width="8.85546875" style="1"/>
    <col min="12792" max="12792" width="5.85546875" style="1" customWidth="1"/>
    <col min="12793" max="12793" width="37" style="1" customWidth="1"/>
    <col min="12794" max="12794" width="9.7109375" style="1" customWidth="1"/>
    <col min="12795" max="12795" width="10.7109375" style="1" customWidth="1"/>
    <col min="12796" max="12796" width="10.85546875" style="1" customWidth="1"/>
    <col min="12797" max="12797" width="17.85546875" style="1" customWidth="1"/>
    <col min="12798" max="12798" width="18.5703125" style="1" customWidth="1"/>
    <col min="12799" max="13047" width="8.85546875" style="1"/>
    <col min="13048" max="13048" width="5.85546875" style="1" customWidth="1"/>
    <col min="13049" max="13049" width="37" style="1" customWidth="1"/>
    <col min="13050" max="13050" width="9.7109375" style="1" customWidth="1"/>
    <col min="13051" max="13051" width="10.7109375" style="1" customWidth="1"/>
    <col min="13052" max="13052" width="10.85546875" style="1" customWidth="1"/>
    <col min="13053" max="13053" width="17.85546875" style="1" customWidth="1"/>
    <col min="13054" max="13054" width="18.5703125" style="1" customWidth="1"/>
    <col min="13055" max="13303" width="8.85546875" style="1"/>
    <col min="13304" max="13304" width="5.85546875" style="1" customWidth="1"/>
    <col min="13305" max="13305" width="37" style="1" customWidth="1"/>
    <col min="13306" max="13306" width="9.7109375" style="1" customWidth="1"/>
    <col min="13307" max="13307" width="10.7109375" style="1" customWidth="1"/>
    <col min="13308" max="13308" width="10.85546875" style="1" customWidth="1"/>
    <col min="13309" max="13309" width="17.85546875" style="1" customWidth="1"/>
    <col min="13310" max="13310" width="18.5703125" style="1" customWidth="1"/>
    <col min="13311" max="13559" width="8.85546875" style="1"/>
    <col min="13560" max="13560" width="5.85546875" style="1" customWidth="1"/>
    <col min="13561" max="13561" width="37" style="1" customWidth="1"/>
    <col min="13562" max="13562" width="9.7109375" style="1" customWidth="1"/>
    <col min="13563" max="13563" width="10.7109375" style="1" customWidth="1"/>
    <col min="13564" max="13564" width="10.85546875" style="1" customWidth="1"/>
    <col min="13565" max="13565" width="17.85546875" style="1" customWidth="1"/>
    <col min="13566" max="13566" width="18.5703125" style="1" customWidth="1"/>
    <col min="13567" max="13815" width="8.85546875" style="1"/>
    <col min="13816" max="13816" width="5.85546875" style="1" customWidth="1"/>
    <col min="13817" max="13817" width="37" style="1" customWidth="1"/>
    <col min="13818" max="13818" width="9.7109375" style="1" customWidth="1"/>
    <col min="13819" max="13819" width="10.7109375" style="1" customWidth="1"/>
    <col min="13820" max="13820" width="10.85546875" style="1" customWidth="1"/>
    <col min="13821" max="13821" width="17.85546875" style="1" customWidth="1"/>
    <col min="13822" max="13822" width="18.5703125" style="1" customWidth="1"/>
    <col min="13823" max="14071" width="8.85546875" style="1"/>
    <col min="14072" max="14072" width="5.85546875" style="1" customWidth="1"/>
    <col min="14073" max="14073" width="37" style="1" customWidth="1"/>
    <col min="14074" max="14074" width="9.7109375" style="1" customWidth="1"/>
    <col min="14075" max="14075" width="10.7109375" style="1" customWidth="1"/>
    <col min="14076" max="14076" width="10.85546875" style="1" customWidth="1"/>
    <col min="14077" max="14077" width="17.85546875" style="1" customWidth="1"/>
    <col min="14078" max="14078" width="18.5703125" style="1" customWidth="1"/>
    <col min="14079" max="14327" width="8.85546875" style="1"/>
    <col min="14328" max="14328" width="5.85546875" style="1" customWidth="1"/>
    <col min="14329" max="14329" width="37" style="1" customWidth="1"/>
    <col min="14330" max="14330" width="9.7109375" style="1" customWidth="1"/>
    <col min="14331" max="14331" width="10.7109375" style="1" customWidth="1"/>
    <col min="14332" max="14332" width="10.85546875" style="1" customWidth="1"/>
    <col min="14333" max="14333" width="17.85546875" style="1" customWidth="1"/>
    <col min="14334" max="14334" width="18.5703125" style="1" customWidth="1"/>
    <col min="14335" max="14583" width="8.85546875" style="1"/>
    <col min="14584" max="14584" width="5.85546875" style="1" customWidth="1"/>
    <col min="14585" max="14585" width="37" style="1" customWidth="1"/>
    <col min="14586" max="14586" width="9.7109375" style="1" customWidth="1"/>
    <col min="14587" max="14587" width="10.7109375" style="1" customWidth="1"/>
    <col min="14588" max="14588" width="10.85546875" style="1" customWidth="1"/>
    <col min="14589" max="14589" width="17.85546875" style="1" customWidth="1"/>
    <col min="14590" max="14590" width="18.5703125" style="1" customWidth="1"/>
    <col min="14591" max="14839" width="8.85546875" style="1"/>
    <col min="14840" max="14840" width="5.85546875" style="1" customWidth="1"/>
    <col min="14841" max="14841" width="37" style="1" customWidth="1"/>
    <col min="14842" max="14842" width="9.7109375" style="1" customWidth="1"/>
    <col min="14843" max="14843" width="10.7109375" style="1" customWidth="1"/>
    <col min="14844" max="14844" width="10.85546875" style="1" customWidth="1"/>
    <col min="14845" max="14845" width="17.85546875" style="1" customWidth="1"/>
    <col min="14846" max="14846" width="18.5703125" style="1" customWidth="1"/>
    <col min="14847" max="15095" width="8.85546875" style="1"/>
    <col min="15096" max="15096" width="5.85546875" style="1" customWidth="1"/>
    <col min="15097" max="15097" width="37" style="1" customWidth="1"/>
    <col min="15098" max="15098" width="9.7109375" style="1" customWidth="1"/>
    <col min="15099" max="15099" width="10.7109375" style="1" customWidth="1"/>
    <col min="15100" max="15100" width="10.85546875" style="1" customWidth="1"/>
    <col min="15101" max="15101" width="17.85546875" style="1" customWidth="1"/>
    <col min="15102" max="15102" width="18.5703125" style="1" customWidth="1"/>
    <col min="15103" max="15351" width="8.85546875" style="1"/>
    <col min="15352" max="15352" width="5.85546875" style="1" customWidth="1"/>
    <col min="15353" max="15353" width="37" style="1" customWidth="1"/>
    <col min="15354" max="15354" width="9.7109375" style="1" customWidth="1"/>
    <col min="15355" max="15355" width="10.7109375" style="1" customWidth="1"/>
    <col min="15356" max="15356" width="10.85546875" style="1" customWidth="1"/>
    <col min="15357" max="15357" width="17.85546875" style="1" customWidth="1"/>
    <col min="15358" max="15358" width="18.5703125" style="1" customWidth="1"/>
    <col min="15359" max="15607" width="8.85546875" style="1"/>
    <col min="15608" max="15608" width="5.85546875" style="1" customWidth="1"/>
    <col min="15609" max="15609" width="37" style="1" customWidth="1"/>
    <col min="15610" max="15610" width="9.7109375" style="1" customWidth="1"/>
    <col min="15611" max="15611" width="10.7109375" style="1" customWidth="1"/>
    <col min="15612" max="15612" width="10.85546875" style="1" customWidth="1"/>
    <col min="15613" max="15613" width="17.85546875" style="1" customWidth="1"/>
    <col min="15614" max="15614" width="18.5703125" style="1" customWidth="1"/>
    <col min="15615" max="15863" width="8.85546875" style="1"/>
    <col min="15864" max="15864" width="5.85546875" style="1" customWidth="1"/>
    <col min="15865" max="15865" width="37" style="1" customWidth="1"/>
    <col min="15866" max="15866" width="9.7109375" style="1" customWidth="1"/>
    <col min="15867" max="15867" width="10.7109375" style="1" customWidth="1"/>
    <col min="15868" max="15868" width="10.85546875" style="1" customWidth="1"/>
    <col min="15869" max="15869" width="17.85546875" style="1" customWidth="1"/>
    <col min="15870" max="15870" width="18.5703125" style="1" customWidth="1"/>
    <col min="15871" max="16119" width="8.85546875" style="1"/>
    <col min="16120" max="16120" width="5.85546875" style="1" customWidth="1"/>
    <col min="16121" max="16121" width="37" style="1" customWidth="1"/>
    <col min="16122" max="16122" width="9.7109375" style="1" customWidth="1"/>
    <col min="16123" max="16123" width="10.7109375" style="1" customWidth="1"/>
    <col min="16124" max="16124" width="10.85546875" style="1" customWidth="1"/>
    <col min="16125" max="16125" width="17.85546875" style="1" customWidth="1"/>
    <col min="16126" max="16126" width="18.5703125" style="1" customWidth="1"/>
    <col min="16127" max="16384" width="8.85546875" style="1"/>
  </cols>
  <sheetData>
    <row r="1" spans="1:7" ht="48" hidden="1" customHeight="1" outlineLevel="1" x14ac:dyDescent="0.2">
      <c r="E1" s="103" t="s">
        <v>0</v>
      </c>
      <c r="F1" s="103"/>
      <c r="G1" s="103"/>
    </row>
    <row r="2" spans="1:7" hidden="1" outlineLevel="1" x14ac:dyDescent="0.2">
      <c r="B2" s="2"/>
      <c r="C2" s="2"/>
      <c r="D2" s="2"/>
      <c r="E2" s="2"/>
      <c r="F2" s="2"/>
      <c r="G2" s="3"/>
    </row>
    <row r="3" spans="1:7" hidden="1" outlineLevel="1" x14ac:dyDescent="0.2">
      <c r="B3" s="2"/>
      <c r="C3" s="2"/>
      <c r="D3" s="4" t="s">
        <v>1</v>
      </c>
      <c r="E3" s="2"/>
      <c r="F3" s="2"/>
      <c r="G3" s="3"/>
    </row>
    <row r="4" spans="1:7" hidden="1" outlineLevel="1" x14ac:dyDescent="0.2">
      <c r="B4" s="5"/>
      <c r="C4" s="5"/>
      <c r="D4" s="6" t="s">
        <v>2</v>
      </c>
      <c r="E4" s="5"/>
      <c r="F4" s="5"/>
      <c r="G4" s="7"/>
    </row>
    <row r="5" spans="1:7" hidden="1" outlineLevel="1" x14ac:dyDescent="0.2">
      <c r="B5" s="104" t="s">
        <v>3</v>
      </c>
      <c r="C5" s="104"/>
      <c r="D5" s="104"/>
      <c r="E5" s="104"/>
      <c r="F5" s="104"/>
      <c r="G5" s="104"/>
    </row>
    <row r="6" spans="1:7" hidden="1" outlineLevel="1" x14ac:dyDescent="0.2">
      <c r="B6" s="8" t="s">
        <v>4</v>
      </c>
      <c r="C6" s="5"/>
      <c r="D6" s="5"/>
      <c r="E6" s="5"/>
      <c r="F6" s="5"/>
      <c r="G6" s="9" t="s">
        <v>5</v>
      </c>
    </row>
    <row r="7" spans="1:7" hidden="1" outlineLevel="1" x14ac:dyDescent="0.2">
      <c r="B7" s="2"/>
      <c r="C7" s="2"/>
      <c r="D7" s="2"/>
      <c r="E7" s="2"/>
      <c r="F7" s="2"/>
      <c r="G7" s="3"/>
    </row>
    <row r="8" spans="1:7" s="13" customFormat="1" hidden="1" outlineLevel="1" x14ac:dyDescent="0.2">
      <c r="A8" s="10" t="s">
        <v>6</v>
      </c>
      <c r="B8" s="11"/>
      <c r="C8" s="11"/>
      <c r="D8" s="12" t="s">
        <v>7</v>
      </c>
      <c r="E8" s="3"/>
      <c r="F8" s="1"/>
      <c r="G8" s="11"/>
    </row>
    <row r="9" spans="1:7" s="13" customFormat="1" hidden="1" outlineLevel="1" x14ac:dyDescent="0.2">
      <c r="A9" s="10" t="s">
        <v>8</v>
      </c>
      <c r="B9" s="10"/>
      <c r="C9" s="10"/>
      <c r="D9" s="10"/>
      <c r="E9" s="10"/>
      <c r="F9" s="10"/>
      <c r="G9" s="10"/>
    </row>
    <row r="10" spans="1:7" s="13" customFormat="1" ht="10.15" hidden="1" customHeight="1" outlineLevel="1" x14ac:dyDescent="0.2">
      <c r="A10" s="11"/>
      <c r="B10" s="11"/>
      <c r="C10" s="14" t="s">
        <v>9</v>
      </c>
      <c r="D10" s="15"/>
      <c r="E10" s="1"/>
      <c r="F10" s="11"/>
      <c r="G10" s="16"/>
    </row>
    <row r="11" spans="1:7" s="13" customFormat="1" hidden="1" outlineLevel="1" x14ac:dyDescent="0.2">
      <c r="A11" s="102" t="s">
        <v>10</v>
      </c>
      <c r="B11" s="102"/>
      <c r="C11" s="102"/>
      <c r="D11" s="102"/>
      <c r="E11" s="102"/>
      <c r="F11" s="102"/>
      <c r="G11" s="102"/>
    </row>
    <row r="12" spans="1:7" s="13" customFormat="1" ht="12.75" hidden="1" customHeight="1" outlineLevel="1" x14ac:dyDescent="0.2">
      <c r="A12" s="105" t="s">
        <v>11</v>
      </c>
      <c r="B12" s="105"/>
      <c r="C12" s="105"/>
      <c r="D12" s="105"/>
      <c r="E12" s="105"/>
      <c r="F12" s="105"/>
      <c r="G12" s="105"/>
    </row>
    <row r="13" spans="1:7" s="13" customFormat="1" hidden="1" outlineLevel="1" x14ac:dyDescent="0.2">
      <c r="A13" s="102" t="s">
        <v>12</v>
      </c>
      <c r="B13" s="102"/>
      <c r="C13" s="102"/>
      <c r="D13" s="102"/>
      <c r="E13" s="102"/>
      <c r="F13" s="102"/>
      <c r="G13" s="102"/>
    </row>
    <row r="14" spans="1:7" s="13" customFormat="1" hidden="1" outlineLevel="1" x14ac:dyDescent="0.2">
      <c r="A14" s="102" t="s">
        <v>13</v>
      </c>
      <c r="B14" s="102"/>
      <c r="C14" s="102"/>
      <c r="D14" s="102"/>
      <c r="E14" s="102"/>
      <c r="F14" s="102"/>
      <c r="G14" s="102"/>
    </row>
    <row r="15" spans="1:7" s="13" customFormat="1" hidden="1" outlineLevel="1" x14ac:dyDescent="0.2">
      <c r="A15" s="102" t="s">
        <v>14</v>
      </c>
      <c r="B15" s="102"/>
      <c r="C15" s="102"/>
      <c r="D15" s="102"/>
      <c r="E15" s="102"/>
      <c r="F15" s="102"/>
      <c r="G15" s="102"/>
    </row>
    <row r="16" spans="1:7" s="13" customFormat="1" hidden="1" outlineLevel="1" x14ac:dyDescent="0.2">
      <c r="A16" s="107" t="s">
        <v>15</v>
      </c>
      <c r="B16" s="102"/>
      <c r="C16" s="102"/>
      <c r="D16" s="102"/>
      <c r="E16" s="102"/>
      <c r="F16" s="102"/>
      <c r="G16" s="102"/>
    </row>
    <row r="17" spans="1:7" s="13" customFormat="1" hidden="1" outlineLevel="1" x14ac:dyDescent="0.2">
      <c r="A17" s="102" t="s">
        <v>16</v>
      </c>
      <c r="B17" s="102"/>
      <c r="C17" s="102"/>
      <c r="D17" s="102"/>
      <c r="E17" s="102"/>
      <c r="F17" s="102"/>
      <c r="G17" s="102"/>
    </row>
    <row r="18" spans="1:7" s="13" customFormat="1" hidden="1" outlineLevel="1" x14ac:dyDescent="0.2">
      <c r="A18" s="108" t="s">
        <v>17</v>
      </c>
      <c r="B18" s="108"/>
      <c r="C18" s="18"/>
      <c r="D18" s="19"/>
      <c r="E18" s="2"/>
      <c r="F18" s="2"/>
      <c r="G18" s="3"/>
    </row>
    <row r="19" spans="1:7" s="13" customFormat="1" outlineLevel="1" x14ac:dyDescent="0.2">
      <c r="A19" s="17"/>
      <c r="B19" s="17"/>
      <c r="C19" s="18"/>
      <c r="D19" s="19"/>
      <c r="E19" s="2"/>
      <c r="F19" s="2"/>
      <c r="G19" s="101" t="s">
        <v>199</v>
      </c>
    </row>
    <row r="20" spans="1:7" s="20" customFormat="1" ht="27" customHeight="1" x14ac:dyDescent="0.2">
      <c r="A20" s="109" t="s">
        <v>18</v>
      </c>
      <c r="B20" s="109"/>
      <c r="C20" s="109"/>
      <c r="D20" s="109"/>
      <c r="E20" s="109"/>
      <c r="F20" s="109"/>
      <c r="G20" s="109"/>
    </row>
    <row r="21" spans="1:7" s="20" customFormat="1" ht="15" x14ac:dyDescent="0.25">
      <c r="A21" s="21"/>
      <c r="B21" s="110" t="s">
        <v>19</v>
      </c>
      <c r="C21" s="110"/>
      <c r="D21" s="110"/>
      <c r="E21" s="110"/>
      <c r="F21" s="110"/>
      <c r="G21" s="110"/>
    </row>
    <row r="22" spans="1:7" ht="10.5" customHeight="1" collapsed="1" x14ac:dyDescent="0.2">
      <c r="A22" s="22"/>
      <c r="B22" s="22"/>
      <c r="C22" s="22"/>
      <c r="D22" s="22"/>
      <c r="E22" s="22"/>
      <c r="F22" s="22"/>
      <c r="G22" s="23"/>
    </row>
    <row r="23" spans="1:7" s="18" customFormat="1" ht="42.75" customHeight="1" x14ac:dyDescent="0.2">
      <c r="A23" s="24"/>
      <c r="B23" s="25" t="s">
        <v>20</v>
      </c>
      <c r="C23" s="111" t="s">
        <v>21</v>
      </c>
      <c r="D23" s="111"/>
      <c r="E23" s="26" t="s">
        <v>22</v>
      </c>
      <c r="F23" s="27"/>
      <c r="G23" s="28" t="s">
        <v>23</v>
      </c>
    </row>
    <row r="24" spans="1:7" s="18" customFormat="1" x14ac:dyDescent="0.2">
      <c r="A24" s="24"/>
      <c r="B24" s="112" t="s">
        <v>24</v>
      </c>
      <c r="C24" s="112"/>
      <c r="D24" s="112"/>
      <c r="E24" s="112"/>
      <c r="F24" s="112"/>
      <c r="G24" s="112"/>
    </row>
    <row r="25" spans="1:7" s="18" customFormat="1" hidden="1" x14ac:dyDescent="0.2">
      <c r="A25" s="24"/>
      <c r="B25" s="29" t="s">
        <v>25</v>
      </c>
      <c r="C25" s="30"/>
      <c r="D25" s="30"/>
      <c r="E25" s="30"/>
      <c r="F25" s="31"/>
      <c r="G25" s="32"/>
    </row>
    <row r="26" spans="1:7" s="18" customFormat="1" hidden="1" x14ac:dyDescent="0.2">
      <c r="A26" s="24"/>
      <c r="B26" s="33" t="s">
        <v>26</v>
      </c>
      <c r="C26" s="34">
        <v>1</v>
      </c>
      <c r="D26" s="35"/>
      <c r="E26" s="35" t="s">
        <v>27</v>
      </c>
      <c r="F26" s="36"/>
      <c r="G26" s="37"/>
    </row>
    <row r="27" spans="1:7" s="18" customFormat="1" x14ac:dyDescent="0.2">
      <c r="A27" s="24"/>
      <c r="B27" s="38" t="s">
        <v>28</v>
      </c>
      <c r="C27" s="30"/>
      <c r="D27" s="30"/>
      <c r="E27" s="30"/>
      <c r="F27" s="31"/>
      <c r="G27" s="32"/>
    </row>
    <row r="28" spans="1:7" s="18" customFormat="1" x14ac:dyDescent="0.2">
      <c r="A28" s="24"/>
      <c r="B28" s="33" t="s">
        <v>29</v>
      </c>
      <c r="C28" s="34">
        <v>2</v>
      </c>
      <c r="D28" s="35">
        <v>4.3200000000000002E-2</v>
      </c>
      <c r="E28" s="35" t="s">
        <v>30</v>
      </c>
      <c r="F28" s="36">
        <v>200.62</v>
      </c>
      <c r="G28" s="37">
        <f>F28*C28</f>
        <v>401.24</v>
      </c>
    </row>
    <row r="29" spans="1:7" s="18" customFormat="1" x14ac:dyDescent="0.2">
      <c r="A29" s="24"/>
      <c r="B29" s="33" t="s">
        <v>31</v>
      </c>
      <c r="C29" s="34">
        <v>2</v>
      </c>
      <c r="D29" s="35">
        <v>0.30069999999999997</v>
      </c>
      <c r="E29" s="35" t="s">
        <v>30</v>
      </c>
      <c r="F29" s="36">
        <v>556.55666666666673</v>
      </c>
      <c r="G29" s="37">
        <f>F29*C29</f>
        <v>1113.1133333333335</v>
      </c>
    </row>
    <row r="30" spans="1:7" s="18" customFormat="1" x14ac:dyDescent="0.2">
      <c r="A30" s="24"/>
      <c r="B30" s="33" t="s">
        <v>32</v>
      </c>
      <c r="C30" s="34">
        <v>2</v>
      </c>
      <c r="D30" s="34">
        <v>1</v>
      </c>
      <c r="E30" s="35" t="s">
        <v>33</v>
      </c>
      <c r="F30" s="36">
        <v>1000</v>
      </c>
      <c r="G30" s="37">
        <f>F30*D30*C30</f>
        <v>2000</v>
      </c>
    </row>
    <row r="31" spans="1:7" s="18" customFormat="1" x14ac:dyDescent="0.2">
      <c r="A31" s="24"/>
      <c r="B31" s="39" t="s">
        <v>34</v>
      </c>
      <c r="C31" s="35"/>
      <c r="D31" s="35"/>
      <c r="E31" s="35"/>
      <c r="F31" s="40"/>
      <c r="G31" s="41"/>
    </row>
    <row r="32" spans="1:7" s="18" customFormat="1" x14ac:dyDescent="0.2">
      <c r="A32" s="24"/>
      <c r="B32" s="42" t="s">
        <v>35</v>
      </c>
      <c r="C32" s="43">
        <v>24</v>
      </c>
      <c r="D32" s="35">
        <v>47.52</v>
      </c>
      <c r="E32" s="35" t="s">
        <v>27</v>
      </c>
      <c r="F32" s="36">
        <v>3.0193582062454607</v>
      </c>
      <c r="G32" s="37">
        <f>C32*D32*F32</f>
        <v>3443.5176470588231</v>
      </c>
    </row>
    <row r="33" spans="1:7" s="18" customFormat="1" ht="24" hidden="1" x14ac:dyDescent="0.2">
      <c r="A33" s="24"/>
      <c r="B33" s="44" t="s">
        <v>36</v>
      </c>
      <c r="C33" s="43">
        <v>0</v>
      </c>
      <c r="D33" s="35">
        <v>0</v>
      </c>
      <c r="E33" s="35" t="s">
        <v>27</v>
      </c>
      <c r="F33" s="36">
        <v>0</v>
      </c>
      <c r="G33" s="37">
        <f t="shared" ref="G33:G35" si="0">C33*D33*F33</f>
        <v>0</v>
      </c>
    </row>
    <row r="34" spans="1:7" s="18" customFormat="1" x14ac:dyDescent="0.2">
      <c r="A34" s="24"/>
      <c r="B34" s="42" t="s">
        <v>37</v>
      </c>
      <c r="C34" s="43">
        <v>3</v>
      </c>
      <c r="D34" s="35">
        <v>47.52</v>
      </c>
      <c r="E34" s="35" t="s">
        <v>27</v>
      </c>
      <c r="F34" s="36">
        <v>7.6322425645342307</v>
      </c>
      <c r="G34" s="37">
        <f t="shared" si="0"/>
        <v>1088.0525</v>
      </c>
    </row>
    <row r="35" spans="1:7" s="18" customFormat="1" ht="24" hidden="1" x14ac:dyDescent="0.2">
      <c r="A35" s="24"/>
      <c r="B35" s="44" t="s">
        <v>38</v>
      </c>
      <c r="C35" s="43">
        <v>0</v>
      </c>
      <c r="D35" s="35">
        <v>0</v>
      </c>
      <c r="E35" s="35" t="s">
        <v>27</v>
      </c>
      <c r="F35" s="36">
        <v>0</v>
      </c>
      <c r="G35" s="37">
        <f t="shared" si="0"/>
        <v>0</v>
      </c>
    </row>
    <row r="36" spans="1:7" s="18" customFormat="1" x14ac:dyDescent="0.2">
      <c r="A36" s="24"/>
      <c r="B36" s="44" t="s">
        <v>39</v>
      </c>
      <c r="C36" s="43">
        <v>3</v>
      </c>
      <c r="D36" s="35">
        <v>1.6</v>
      </c>
      <c r="E36" s="35" t="s">
        <v>27</v>
      </c>
      <c r="F36" s="36">
        <v>6.083333333333333</v>
      </c>
      <c r="G36" s="37">
        <f>C36*D36*F36</f>
        <v>29.200000000000003</v>
      </c>
    </row>
    <row r="37" spans="1:7" s="18" customFormat="1" x14ac:dyDescent="0.2">
      <c r="A37" s="24"/>
      <c r="B37" s="30" t="s">
        <v>40</v>
      </c>
      <c r="C37" s="35"/>
      <c r="D37" s="35"/>
      <c r="E37" s="35"/>
      <c r="F37" s="40"/>
      <c r="G37" s="41"/>
    </row>
    <row r="38" spans="1:7" s="18" customFormat="1" ht="24" x14ac:dyDescent="0.2">
      <c r="A38" s="24"/>
      <c r="B38" s="45" t="s">
        <v>41</v>
      </c>
      <c r="C38" s="46">
        <v>1</v>
      </c>
      <c r="D38" s="41">
        <v>1</v>
      </c>
      <c r="E38" s="41" t="s">
        <v>33</v>
      </c>
      <c r="F38" s="47">
        <v>33.971666666666671</v>
      </c>
      <c r="G38" s="37">
        <f>C38*D38*F38</f>
        <v>33.971666666666671</v>
      </c>
    </row>
    <row r="39" spans="1:7" s="18" customFormat="1" ht="24" hidden="1" x14ac:dyDescent="0.2">
      <c r="A39" s="24"/>
      <c r="B39" s="45" t="s">
        <v>42</v>
      </c>
      <c r="C39" s="46">
        <v>0</v>
      </c>
      <c r="D39" s="41">
        <v>0</v>
      </c>
      <c r="E39" s="41" t="s">
        <v>33</v>
      </c>
      <c r="F39" s="47">
        <v>0</v>
      </c>
      <c r="G39" s="37">
        <f t="shared" ref="G39:G54" si="1">C39*D39*F39</f>
        <v>0</v>
      </c>
    </row>
    <row r="40" spans="1:7" s="18" customFormat="1" x14ac:dyDescent="0.2">
      <c r="A40" s="24"/>
      <c r="B40" s="45" t="s">
        <v>43</v>
      </c>
      <c r="C40" s="46">
        <v>7</v>
      </c>
      <c r="D40" s="41">
        <v>230</v>
      </c>
      <c r="E40" s="41" t="s">
        <v>27</v>
      </c>
      <c r="F40" s="47">
        <v>0.71041032608695653</v>
      </c>
      <c r="G40" s="37">
        <f t="shared" si="1"/>
        <v>1143.7606250000001</v>
      </c>
    </row>
    <row r="41" spans="1:7" s="18" customFormat="1" ht="24" x14ac:dyDescent="0.2">
      <c r="A41" s="24"/>
      <c r="B41" s="45" t="s">
        <v>44</v>
      </c>
      <c r="C41" s="46">
        <v>5</v>
      </c>
      <c r="D41" s="41">
        <v>115</v>
      </c>
      <c r="E41" s="41" t="s">
        <v>27</v>
      </c>
      <c r="F41" s="47">
        <v>3.0548532608695655</v>
      </c>
      <c r="G41" s="37">
        <f t="shared" si="1"/>
        <v>1756.5406250000001</v>
      </c>
    </row>
    <row r="42" spans="1:7" s="18" customFormat="1" ht="24" x14ac:dyDescent="0.2">
      <c r="A42" s="24"/>
      <c r="B42" s="45" t="s">
        <v>45</v>
      </c>
      <c r="C42" s="46">
        <v>1</v>
      </c>
      <c r="D42" s="48">
        <v>2.3E-2</v>
      </c>
      <c r="E42" s="41" t="s">
        <v>46</v>
      </c>
      <c r="F42" s="47">
        <v>276.81159420289856</v>
      </c>
      <c r="G42" s="37">
        <f>C42*D42*F42</f>
        <v>6.3666666666666671</v>
      </c>
    </row>
    <row r="43" spans="1:7" s="18" customFormat="1" ht="24" x14ac:dyDescent="0.2">
      <c r="A43" s="24"/>
      <c r="B43" s="45" t="s">
        <v>47</v>
      </c>
      <c r="C43" s="46">
        <v>5</v>
      </c>
      <c r="D43" s="41">
        <v>2.2999999999999998</v>
      </c>
      <c r="E43" s="41" t="s">
        <v>27</v>
      </c>
      <c r="F43" s="47">
        <v>1.6036231884057972</v>
      </c>
      <c r="G43" s="37">
        <f t="shared" si="1"/>
        <v>18.441666666666666</v>
      </c>
    </row>
    <row r="44" spans="1:7" s="18" customFormat="1" ht="24" x14ac:dyDescent="0.2">
      <c r="A44" s="24"/>
      <c r="B44" s="45" t="s">
        <v>48</v>
      </c>
      <c r="C44" s="46">
        <v>5</v>
      </c>
      <c r="D44" s="41">
        <v>2.2999999999999998</v>
      </c>
      <c r="E44" s="41" t="s">
        <v>27</v>
      </c>
      <c r="F44" s="47">
        <v>23.82826086956522</v>
      </c>
      <c r="G44" s="37">
        <f t="shared" si="1"/>
        <v>274.02500000000003</v>
      </c>
    </row>
    <row r="45" spans="1:7" s="18" customFormat="1" x14ac:dyDescent="0.2">
      <c r="A45" s="24"/>
      <c r="B45" s="45" t="s">
        <v>49</v>
      </c>
      <c r="C45" s="46">
        <v>1</v>
      </c>
      <c r="D45" s="41">
        <v>2.2999999999999998</v>
      </c>
      <c r="E45" s="41" t="s">
        <v>27</v>
      </c>
      <c r="F45" s="47">
        <v>22.155434782608697</v>
      </c>
      <c r="G45" s="37">
        <f t="shared" si="1"/>
        <v>50.957500000000003</v>
      </c>
    </row>
    <row r="46" spans="1:7" s="18" customFormat="1" x14ac:dyDescent="0.2">
      <c r="A46" s="24"/>
      <c r="B46" s="45" t="s">
        <v>50</v>
      </c>
      <c r="C46" s="46">
        <v>1</v>
      </c>
      <c r="D46" s="41">
        <v>230</v>
      </c>
      <c r="E46" s="41" t="s">
        <v>27</v>
      </c>
      <c r="F46" s="47">
        <v>0.45148369565217394</v>
      </c>
      <c r="G46" s="37">
        <f t="shared" si="1"/>
        <v>103.84125</v>
      </c>
    </row>
    <row r="47" spans="1:7" s="18" customFormat="1" ht="24" x14ac:dyDescent="0.2">
      <c r="A47" s="24"/>
      <c r="B47" s="45" t="s">
        <v>51</v>
      </c>
      <c r="C47" s="46">
        <v>3</v>
      </c>
      <c r="D47" s="41">
        <v>115</v>
      </c>
      <c r="E47" s="41" t="s">
        <v>27</v>
      </c>
      <c r="F47" s="47">
        <v>3.0761231884057971</v>
      </c>
      <c r="G47" s="37">
        <f t="shared" si="1"/>
        <v>1061.2625</v>
      </c>
    </row>
    <row r="48" spans="1:7" s="18" customFormat="1" hidden="1" x14ac:dyDescent="0.2">
      <c r="A48" s="24"/>
      <c r="B48" s="45" t="s">
        <v>52</v>
      </c>
      <c r="C48" s="46">
        <v>0</v>
      </c>
      <c r="D48" s="41">
        <v>0</v>
      </c>
      <c r="E48" s="41" t="s">
        <v>46</v>
      </c>
      <c r="F48" s="47" t="e">
        <v>#DIV/0!</v>
      </c>
      <c r="G48" s="37"/>
    </row>
    <row r="49" spans="1:7" s="18" customFormat="1" hidden="1" x14ac:dyDescent="0.2">
      <c r="A49" s="24"/>
      <c r="B49" s="45" t="s">
        <v>53</v>
      </c>
      <c r="C49" s="46">
        <v>0</v>
      </c>
      <c r="D49" s="41">
        <v>0</v>
      </c>
      <c r="E49" s="41" t="s">
        <v>46</v>
      </c>
      <c r="F49" s="47" t="e">
        <v>#DIV/0!</v>
      </c>
      <c r="G49" s="37"/>
    </row>
    <row r="50" spans="1:7" s="18" customFormat="1" hidden="1" x14ac:dyDescent="0.2">
      <c r="A50" s="24"/>
      <c r="B50" s="45" t="s">
        <v>54</v>
      </c>
      <c r="C50" s="46">
        <v>0</v>
      </c>
      <c r="D50" s="41">
        <v>76</v>
      </c>
      <c r="E50" s="41" t="s">
        <v>27</v>
      </c>
      <c r="F50" s="47">
        <v>2.6819736842105266</v>
      </c>
      <c r="G50" s="37">
        <f>C50*D50*F50</f>
        <v>0</v>
      </c>
    </row>
    <row r="51" spans="1:7" s="18" customFormat="1" ht="24" hidden="1" x14ac:dyDescent="0.2">
      <c r="A51" s="24"/>
      <c r="B51" s="45" t="s">
        <v>55</v>
      </c>
      <c r="C51" s="46">
        <v>0</v>
      </c>
      <c r="D51" s="41">
        <v>0</v>
      </c>
      <c r="E51" s="41">
        <v>0</v>
      </c>
      <c r="F51" s="47">
        <v>0</v>
      </c>
      <c r="G51" s="37">
        <f t="shared" si="1"/>
        <v>0</v>
      </c>
    </row>
    <row r="52" spans="1:7" s="18" customFormat="1" x14ac:dyDescent="0.2">
      <c r="A52" s="24"/>
      <c r="B52" s="45" t="s">
        <v>56</v>
      </c>
      <c r="C52" s="46">
        <v>30</v>
      </c>
      <c r="D52" s="41">
        <v>1</v>
      </c>
      <c r="E52" s="41" t="s">
        <v>33</v>
      </c>
      <c r="F52" s="47">
        <v>13.55</v>
      </c>
      <c r="G52" s="37">
        <f>C52*D52*F52</f>
        <v>406.5</v>
      </c>
    </row>
    <row r="53" spans="1:7" s="18" customFormat="1" hidden="1" x14ac:dyDescent="0.2">
      <c r="A53" s="24"/>
      <c r="B53" s="45" t="s">
        <v>57</v>
      </c>
      <c r="C53" s="46">
        <v>0</v>
      </c>
      <c r="D53" s="41">
        <v>0</v>
      </c>
      <c r="E53" s="41">
        <v>0</v>
      </c>
      <c r="F53" s="47">
        <v>0</v>
      </c>
      <c r="G53" s="37">
        <f t="shared" si="1"/>
        <v>0</v>
      </c>
    </row>
    <row r="54" spans="1:7" s="18" customFormat="1" x14ac:dyDescent="0.2">
      <c r="A54" s="24"/>
      <c r="B54" s="45" t="s">
        <v>58</v>
      </c>
      <c r="C54" s="46">
        <v>13</v>
      </c>
      <c r="D54" s="41">
        <v>23.5</v>
      </c>
      <c r="E54" s="41" t="s">
        <v>27</v>
      </c>
      <c r="F54" s="47">
        <v>4.0767319148936165</v>
      </c>
      <c r="G54" s="37">
        <f t="shared" si="1"/>
        <v>1245.4415999999999</v>
      </c>
    </row>
    <row r="55" spans="1:7" s="18" customFormat="1" hidden="1" x14ac:dyDescent="0.2">
      <c r="A55" s="24"/>
      <c r="B55" s="45"/>
      <c r="C55" s="46">
        <v>0</v>
      </c>
      <c r="D55" s="41">
        <v>0</v>
      </c>
      <c r="E55" s="41" t="s">
        <v>33</v>
      </c>
      <c r="F55" s="47" t="e">
        <v>#DIV/0!</v>
      </c>
      <c r="G55" s="37"/>
    </row>
    <row r="56" spans="1:7" s="18" customFormat="1" hidden="1" x14ac:dyDescent="0.2">
      <c r="A56" s="24"/>
      <c r="B56" s="45"/>
      <c r="C56" s="49">
        <v>1</v>
      </c>
      <c r="D56" s="47">
        <v>0.29285714285714287</v>
      </c>
      <c r="E56" s="41" t="s">
        <v>33</v>
      </c>
      <c r="F56" s="47">
        <v>222.94374999999997</v>
      </c>
      <c r="G56" s="37">
        <f>C56*D56*F56*0</f>
        <v>0</v>
      </c>
    </row>
    <row r="57" spans="1:7" s="18" customFormat="1" x14ac:dyDescent="0.2">
      <c r="A57" s="24"/>
      <c r="B57" s="50" t="s">
        <v>59</v>
      </c>
      <c r="C57" s="51"/>
      <c r="D57" s="35"/>
      <c r="E57" s="35"/>
      <c r="F57" s="36"/>
      <c r="G57" s="37"/>
    </row>
    <row r="58" spans="1:7" s="18" customFormat="1" ht="24" x14ac:dyDescent="0.2">
      <c r="A58" s="24"/>
      <c r="B58" s="44" t="s">
        <v>60</v>
      </c>
      <c r="C58" s="51">
        <v>2</v>
      </c>
      <c r="D58" s="35">
        <v>520.41999999999996</v>
      </c>
      <c r="E58" s="51" t="s">
        <v>61</v>
      </c>
      <c r="F58" s="36">
        <v>1.3</v>
      </c>
      <c r="G58" s="37">
        <f>D58*F58*C58</f>
        <v>1353.0919999999999</v>
      </c>
    </row>
    <row r="59" spans="1:7" s="18" customFormat="1" x14ac:dyDescent="0.2">
      <c r="A59" s="24"/>
      <c r="B59" s="50" t="s">
        <v>62</v>
      </c>
      <c r="C59" s="51"/>
      <c r="D59" s="35"/>
      <c r="E59" s="35"/>
      <c r="F59" s="36"/>
      <c r="G59" s="37"/>
    </row>
    <row r="60" spans="1:7" s="18" customFormat="1" ht="24" x14ac:dyDescent="0.2">
      <c r="A60" s="24"/>
      <c r="B60" s="44" t="s">
        <v>63</v>
      </c>
      <c r="C60" s="51">
        <f>C58</f>
        <v>2</v>
      </c>
      <c r="D60" s="35">
        <f>D58</f>
        <v>520.41999999999996</v>
      </c>
      <c r="E60" s="51" t="s">
        <v>61</v>
      </c>
      <c r="F60" s="36">
        <v>3.29</v>
      </c>
      <c r="G60" s="37">
        <f>D60*F60*C60</f>
        <v>3424.3635999999997</v>
      </c>
    </row>
    <row r="61" spans="1:7" s="18" customFormat="1" x14ac:dyDescent="0.2">
      <c r="A61" s="24"/>
      <c r="B61" s="112" t="s">
        <v>64</v>
      </c>
      <c r="C61" s="112"/>
      <c r="D61" s="112"/>
      <c r="E61" s="112"/>
      <c r="F61" s="112"/>
      <c r="G61" s="112"/>
    </row>
    <row r="62" spans="1:7" s="2" customFormat="1" ht="12" x14ac:dyDescent="0.2">
      <c r="A62" s="24"/>
      <c r="B62" s="50" t="s">
        <v>99</v>
      </c>
      <c r="C62" s="51"/>
      <c r="D62" s="51"/>
      <c r="E62" s="51"/>
      <c r="F62" s="51"/>
      <c r="G62" s="52"/>
    </row>
    <row r="63" spans="1:7" s="2" customFormat="1" ht="12" x14ac:dyDescent="0.2">
      <c r="A63" s="24"/>
      <c r="B63" s="53" t="s">
        <v>100</v>
      </c>
      <c r="C63" s="51">
        <v>2</v>
      </c>
      <c r="D63" s="54">
        <v>7.5900000000000009E-2</v>
      </c>
      <c r="E63" s="55" t="s">
        <v>101</v>
      </c>
      <c r="F63" s="56">
        <v>2064.41</v>
      </c>
      <c r="G63" s="57">
        <f>ROUND(C63*D63*F63,2)</f>
        <v>313.38</v>
      </c>
    </row>
    <row r="64" spans="1:7" s="2" customFormat="1" ht="12" hidden="1" x14ac:dyDescent="0.2">
      <c r="A64" s="24"/>
      <c r="B64" s="53">
        <v>0</v>
      </c>
      <c r="C64" s="51"/>
      <c r="D64" s="54"/>
      <c r="E64" s="55" t="s">
        <v>27</v>
      </c>
      <c r="F64" s="56">
        <v>0</v>
      </c>
      <c r="G64" s="57">
        <f t="shared" ref="G64:G113" si="2">ROUND(C64*D64*F64,2)</f>
        <v>0</v>
      </c>
    </row>
    <row r="65" spans="1:7" s="2" customFormat="1" ht="12" x14ac:dyDescent="0.2">
      <c r="A65" s="24"/>
      <c r="B65" s="53" t="s">
        <v>102</v>
      </c>
      <c r="C65" s="51">
        <v>1</v>
      </c>
      <c r="D65" s="54">
        <v>15</v>
      </c>
      <c r="E65" s="55" t="s">
        <v>27</v>
      </c>
      <c r="F65" s="56">
        <v>0.74</v>
      </c>
      <c r="G65" s="57">
        <f t="shared" si="2"/>
        <v>11.1</v>
      </c>
    </row>
    <row r="66" spans="1:7" s="2" customFormat="1" ht="12" hidden="1" x14ac:dyDescent="0.2">
      <c r="A66" s="24"/>
      <c r="B66" s="53" t="s">
        <v>103</v>
      </c>
      <c r="C66" s="51">
        <v>1</v>
      </c>
      <c r="D66" s="54">
        <v>0</v>
      </c>
      <c r="E66" s="55" t="s">
        <v>33</v>
      </c>
      <c r="F66" s="56">
        <v>59.14</v>
      </c>
      <c r="G66" s="57">
        <f t="shared" si="2"/>
        <v>0</v>
      </c>
    </row>
    <row r="67" spans="1:7" s="2" customFormat="1" ht="12" hidden="1" x14ac:dyDescent="0.2">
      <c r="A67" s="24"/>
      <c r="B67" s="53" t="s">
        <v>104</v>
      </c>
      <c r="C67" s="51">
        <v>1</v>
      </c>
      <c r="D67" s="54">
        <v>0</v>
      </c>
      <c r="E67" s="55" t="s">
        <v>33</v>
      </c>
      <c r="F67" s="56">
        <v>59.14</v>
      </c>
      <c r="G67" s="57">
        <f t="shared" si="2"/>
        <v>0</v>
      </c>
    </row>
    <row r="68" spans="1:7" s="2" customFormat="1" ht="12" hidden="1" x14ac:dyDescent="0.2">
      <c r="A68" s="24"/>
      <c r="B68" s="53"/>
      <c r="C68" s="51"/>
      <c r="D68" s="54"/>
      <c r="E68" s="55" t="s">
        <v>33</v>
      </c>
      <c r="F68" s="56"/>
      <c r="G68" s="57">
        <f t="shared" si="2"/>
        <v>0</v>
      </c>
    </row>
    <row r="69" spans="1:7" s="2" customFormat="1" ht="12" hidden="1" x14ac:dyDescent="0.2">
      <c r="A69" s="24"/>
      <c r="B69" s="53"/>
      <c r="C69" s="51"/>
      <c r="D69" s="54"/>
      <c r="E69" s="55">
        <v>0</v>
      </c>
      <c r="F69" s="56"/>
      <c r="G69" s="57">
        <f t="shared" si="2"/>
        <v>0</v>
      </c>
    </row>
    <row r="70" spans="1:7" s="2" customFormat="1" ht="12" hidden="1" x14ac:dyDescent="0.2">
      <c r="A70" s="24"/>
      <c r="B70" s="53"/>
      <c r="C70" s="51"/>
      <c r="D70" s="54"/>
      <c r="E70" s="55">
        <v>0</v>
      </c>
      <c r="F70" s="56"/>
      <c r="G70" s="57">
        <f t="shared" si="2"/>
        <v>0</v>
      </c>
    </row>
    <row r="71" spans="1:7" s="2" customFormat="1" ht="12" hidden="1" x14ac:dyDescent="0.2">
      <c r="A71" s="24"/>
      <c r="B71" s="53"/>
      <c r="C71" s="51"/>
      <c r="D71" s="54"/>
      <c r="E71" s="55">
        <v>0</v>
      </c>
      <c r="F71" s="56"/>
      <c r="G71" s="57">
        <f t="shared" si="2"/>
        <v>0</v>
      </c>
    </row>
    <row r="72" spans="1:7" s="2" customFormat="1" ht="12" hidden="1" x14ac:dyDescent="0.2">
      <c r="A72" s="24"/>
      <c r="B72" s="53"/>
      <c r="C72" s="51"/>
      <c r="D72" s="54"/>
      <c r="E72" s="55" t="s">
        <v>27</v>
      </c>
      <c r="F72" s="56">
        <v>0</v>
      </c>
      <c r="G72" s="57">
        <f t="shared" si="2"/>
        <v>0</v>
      </c>
    </row>
    <row r="73" spans="1:7" s="2" customFormat="1" ht="12" x14ac:dyDescent="0.2">
      <c r="A73" s="24"/>
      <c r="B73" s="53" t="s">
        <v>100</v>
      </c>
      <c r="C73" s="51">
        <v>2</v>
      </c>
      <c r="D73" s="54">
        <v>1.3824000000000001</v>
      </c>
      <c r="E73" s="55" t="s">
        <v>105</v>
      </c>
      <c r="F73" s="56">
        <v>271.45</v>
      </c>
      <c r="G73" s="57">
        <f t="shared" si="2"/>
        <v>750.5</v>
      </c>
    </row>
    <row r="74" spans="1:7" s="2" customFormat="1" ht="12" hidden="1" x14ac:dyDescent="0.2">
      <c r="A74" s="24"/>
      <c r="B74" s="53">
        <v>0</v>
      </c>
      <c r="C74" s="51"/>
      <c r="D74" s="54">
        <v>0</v>
      </c>
      <c r="E74" s="55" t="s">
        <v>27</v>
      </c>
      <c r="F74" s="56">
        <v>0</v>
      </c>
      <c r="G74" s="57">
        <f t="shared" si="2"/>
        <v>0</v>
      </c>
    </row>
    <row r="75" spans="1:7" s="2" customFormat="1" ht="24" x14ac:dyDescent="0.2">
      <c r="A75" s="24"/>
      <c r="B75" s="53" t="s">
        <v>106</v>
      </c>
      <c r="C75" s="51">
        <v>2</v>
      </c>
      <c r="D75" s="54">
        <v>0.49030000000000001</v>
      </c>
      <c r="E75" s="55" t="s">
        <v>107</v>
      </c>
      <c r="F75" s="56">
        <v>1571.64</v>
      </c>
      <c r="G75" s="57">
        <f t="shared" si="2"/>
        <v>1541.15</v>
      </c>
    </row>
    <row r="76" spans="1:7" s="2" customFormat="1" ht="12" hidden="1" x14ac:dyDescent="0.2">
      <c r="A76" s="24"/>
      <c r="B76" s="53">
        <v>0</v>
      </c>
      <c r="C76" s="51"/>
      <c r="D76" s="54">
        <v>0</v>
      </c>
      <c r="E76" s="55">
        <v>0</v>
      </c>
      <c r="F76" s="56">
        <v>0</v>
      </c>
      <c r="G76" s="57">
        <f t="shared" si="2"/>
        <v>0</v>
      </c>
    </row>
    <row r="77" spans="1:7" s="2" customFormat="1" ht="24" hidden="1" x14ac:dyDescent="0.2">
      <c r="A77" s="24"/>
      <c r="B77" s="53" t="s">
        <v>108</v>
      </c>
      <c r="C77" s="51">
        <v>1</v>
      </c>
      <c r="D77" s="54">
        <v>0</v>
      </c>
      <c r="E77" s="55" t="s">
        <v>27</v>
      </c>
      <c r="F77" s="56">
        <v>51.98</v>
      </c>
      <c r="G77" s="57">
        <f t="shared" si="2"/>
        <v>0</v>
      </c>
    </row>
    <row r="78" spans="1:7" s="2" customFormat="1" ht="12" hidden="1" x14ac:dyDescent="0.2">
      <c r="A78" s="24"/>
      <c r="B78" s="53">
        <v>0</v>
      </c>
      <c r="C78" s="51"/>
      <c r="D78" s="54">
        <v>0</v>
      </c>
      <c r="E78" s="55">
        <v>0</v>
      </c>
      <c r="F78" s="56">
        <v>0</v>
      </c>
      <c r="G78" s="57">
        <f t="shared" si="2"/>
        <v>0</v>
      </c>
    </row>
    <row r="79" spans="1:7" s="2" customFormat="1" ht="12" x14ac:dyDescent="0.2">
      <c r="A79" s="24"/>
      <c r="B79" s="53" t="s">
        <v>109</v>
      </c>
      <c r="C79" s="51">
        <v>1</v>
      </c>
      <c r="D79" s="54">
        <v>90.21</v>
      </c>
      <c r="E79" s="55" t="s">
        <v>27</v>
      </c>
      <c r="F79" s="56">
        <v>0.66</v>
      </c>
      <c r="G79" s="57">
        <f>ROUND(C79*D79*F79,2)</f>
        <v>59.54</v>
      </c>
    </row>
    <row r="80" spans="1:7" s="2" customFormat="1" ht="12" hidden="1" x14ac:dyDescent="0.2">
      <c r="A80" s="24"/>
      <c r="B80" s="53" t="s">
        <v>110</v>
      </c>
      <c r="C80" s="51">
        <v>1</v>
      </c>
      <c r="D80" s="54">
        <v>0</v>
      </c>
      <c r="E80" s="55" t="s">
        <v>33</v>
      </c>
      <c r="F80" s="56">
        <v>66.72</v>
      </c>
      <c r="G80" s="57">
        <f t="shared" si="2"/>
        <v>0</v>
      </c>
    </row>
    <row r="81" spans="1:7" s="2" customFormat="1" ht="12" hidden="1" x14ac:dyDescent="0.2">
      <c r="A81" s="24"/>
      <c r="B81" s="53">
        <v>0</v>
      </c>
      <c r="C81" s="51"/>
      <c r="D81" s="54">
        <v>0</v>
      </c>
      <c r="E81" s="55">
        <v>0</v>
      </c>
      <c r="F81" s="56"/>
      <c r="G81" s="57">
        <f>ROUND(C81*D81*F81,2)</f>
        <v>0</v>
      </c>
    </row>
    <row r="82" spans="1:7" s="2" customFormat="1" ht="12" hidden="1" x14ac:dyDescent="0.2">
      <c r="A82" s="24"/>
      <c r="B82" s="53">
        <v>0</v>
      </c>
      <c r="C82" s="51"/>
      <c r="D82" s="54">
        <v>0</v>
      </c>
      <c r="E82" s="55">
        <v>0</v>
      </c>
      <c r="F82" s="56">
        <v>0</v>
      </c>
      <c r="G82" s="57">
        <f t="shared" si="2"/>
        <v>0</v>
      </c>
    </row>
    <row r="83" spans="1:7" s="2" customFormat="1" ht="12" hidden="1" x14ac:dyDescent="0.2">
      <c r="A83" s="24"/>
      <c r="B83" s="53">
        <v>0</v>
      </c>
      <c r="C83" s="51"/>
      <c r="D83" s="54">
        <v>0</v>
      </c>
      <c r="E83" s="55">
        <v>0</v>
      </c>
      <c r="F83" s="56"/>
      <c r="G83" s="57">
        <f t="shared" si="2"/>
        <v>0</v>
      </c>
    </row>
    <row r="84" spans="1:7" s="2" customFormat="1" ht="12" hidden="1" x14ac:dyDescent="0.2">
      <c r="A84" s="24"/>
      <c r="B84" s="53" t="s">
        <v>111</v>
      </c>
      <c r="C84" s="51"/>
      <c r="D84" s="54">
        <v>0</v>
      </c>
      <c r="E84" s="55" t="s">
        <v>33</v>
      </c>
      <c r="F84" s="56"/>
      <c r="G84" s="57">
        <f t="shared" si="2"/>
        <v>0</v>
      </c>
    </row>
    <row r="85" spans="1:7" s="2" customFormat="1" ht="12" hidden="1" x14ac:dyDescent="0.2">
      <c r="A85" s="24"/>
      <c r="B85" s="53" t="s">
        <v>112</v>
      </c>
      <c r="C85" s="51"/>
      <c r="D85" s="54">
        <v>0</v>
      </c>
      <c r="E85" s="55" t="s">
        <v>27</v>
      </c>
      <c r="F85" s="56"/>
      <c r="G85" s="57">
        <f t="shared" si="2"/>
        <v>0</v>
      </c>
    </row>
    <row r="86" spans="1:7" s="2" customFormat="1" ht="12" hidden="1" x14ac:dyDescent="0.2">
      <c r="A86" s="24"/>
      <c r="B86" s="53" t="s">
        <v>113</v>
      </c>
      <c r="C86" s="51"/>
      <c r="D86" s="54">
        <v>0</v>
      </c>
      <c r="E86" s="55" t="s">
        <v>33</v>
      </c>
      <c r="F86" s="56"/>
      <c r="G86" s="57">
        <f t="shared" si="2"/>
        <v>0</v>
      </c>
    </row>
    <row r="87" spans="1:7" s="2" customFormat="1" ht="12" hidden="1" x14ac:dyDescent="0.2">
      <c r="A87" s="24"/>
      <c r="B87" s="53">
        <v>0</v>
      </c>
      <c r="C87" s="51"/>
      <c r="D87" s="54">
        <v>0</v>
      </c>
      <c r="E87" s="55">
        <v>0</v>
      </c>
      <c r="F87" s="56"/>
      <c r="G87" s="57">
        <f t="shared" si="2"/>
        <v>0</v>
      </c>
    </row>
    <row r="88" spans="1:7" s="2" customFormat="1" ht="12" hidden="1" x14ac:dyDescent="0.2">
      <c r="A88" s="24"/>
      <c r="B88" s="53">
        <v>0</v>
      </c>
      <c r="C88" s="51"/>
      <c r="D88" s="54">
        <v>0</v>
      </c>
      <c r="E88" s="55" t="s">
        <v>27</v>
      </c>
      <c r="F88" s="56">
        <v>0</v>
      </c>
      <c r="G88" s="57">
        <f t="shared" si="2"/>
        <v>0</v>
      </c>
    </row>
    <row r="89" spans="1:7" s="2" customFormat="1" ht="12" hidden="1" x14ac:dyDescent="0.2">
      <c r="A89" s="24"/>
      <c r="B89" s="53">
        <v>0</v>
      </c>
      <c r="C89" s="51"/>
      <c r="D89" s="54">
        <v>0</v>
      </c>
      <c r="E89" s="55">
        <v>0</v>
      </c>
      <c r="F89" s="56">
        <v>0</v>
      </c>
      <c r="G89" s="57">
        <f t="shared" si="2"/>
        <v>0</v>
      </c>
    </row>
    <row r="90" spans="1:7" s="2" customFormat="1" ht="12" hidden="1" x14ac:dyDescent="0.2">
      <c r="A90" s="24"/>
      <c r="B90" s="53" t="s">
        <v>114</v>
      </c>
      <c r="C90" s="51">
        <v>1</v>
      </c>
      <c r="D90" s="54">
        <v>0</v>
      </c>
      <c r="E90" s="55" t="s">
        <v>27</v>
      </c>
      <c r="F90" s="56">
        <v>46.12</v>
      </c>
      <c r="G90" s="57">
        <f t="shared" si="2"/>
        <v>0</v>
      </c>
    </row>
    <row r="91" spans="1:7" s="2" customFormat="1" ht="12" hidden="1" x14ac:dyDescent="0.2">
      <c r="A91" s="24"/>
      <c r="B91" s="53">
        <v>0</v>
      </c>
      <c r="C91" s="51"/>
      <c r="D91" s="54">
        <v>0</v>
      </c>
      <c r="E91" s="55">
        <v>0</v>
      </c>
      <c r="F91" s="56"/>
      <c r="G91" s="57">
        <f t="shared" si="2"/>
        <v>0</v>
      </c>
    </row>
    <row r="92" spans="1:7" s="2" customFormat="1" ht="12" hidden="1" x14ac:dyDescent="0.2">
      <c r="A92" s="24"/>
      <c r="B92" s="53">
        <v>0</v>
      </c>
      <c r="C92" s="51"/>
      <c r="D92" s="54">
        <v>0</v>
      </c>
      <c r="E92" s="55">
        <v>0</v>
      </c>
      <c r="F92" s="56"/>
      <c r="G92" s="57">
        <f t="shared" si="2"/>
        <v>0</v>
      </c>
    </row>
    <row r="93" spans="1:7" s="2" customFormat="1" ht="12" hidden="1" x14ac:dyDescent="0.2">
      <c r="A93" s="24"/>
      <c r="B93" s="53">
        <v>0</v>
      </c>
      <c r="C93" s="51"/>
      <c r="D93" s="54">
        <v>0</v>
      </c>
      <c r="E93" s="55">
        <v>0</v>
      </c>
      <c r="F93" s="56"/>
      <c r="G93" s="57">
        <f t="shared" si="2"/>
        <v>0</v>
      </c>
    </row>
    <row r="94" spans="1:7" s="2" customFormat="1" ht="12" hidden="1" x14ac:dyDescent="0.2">
      <c r="A94" s="24"/>
      <c r="B94" s="53">
        <v>0</v>
      </c>
      <c r="C94" s="51"/>
      <c r="D94" s="54">
        <v>0</v>
      </c>
      <c r="E94" s="55">
        <v>0</v>
      </c>
      <c r="F94" s="56"/>
      <c r="G94" s="57">
        <f t="shared" si="2"/>
        <v>0</v>
      </c>
    </row>
    <row r="95" spans="1:7" s="2" customFormat="1" ht="12" hidden="1" x14ac:dyDescent="0.2">
      <c r="A95" s="24"/>
      <c r="B95" s="53">
        <v>0</v>
      </c>
      <c r="C95" s="51"/>
      <c r="D95" s="54">
        <v>0</v>
      </c>
      <c r="E95" s="55">
        <v>0</v>
      </c>
      <c r="F95" s="56"/>
      <c r="G95" s="57">
        <f t="shared" si="2"/>
        <v>0</v>
      </c>
    </row>
    <row r="96" spans="1:7" s="2" customFormat="1" ht="12" hidden="1" x14ac:dyDescent="0.2">
      <c r="A96" s="24"/>
      <c r="B96" s="53">
        <v>0</v>
      </c>
      <c r="C96" s="51"/>
      <c r="D96" s="54">
        <v>0</v>
      </c>
      <c r="E96" s="55">
        <v>0</v>
      </c>
      <c r="F96" s="56"/>
      <c r="G96" s="57">
        <f t="shared" si="2"/>
        <v>0</v>
      </c>
    </row>
    <row r="97" spans="1:7" s="2" customFormat="1" ht="12" hidden="1" x14ac:dyDescent="0.2">
      <c r="A97" s="24"/>
      <c r="B97" s="53">
        <v>0</v>
      </c>
      <c r="C97" s="51"/>
      <c r="D97" s="54">
        <v>0</v>
      </c>
      <c r="E97" s="55">
        <v>0</v>
      </c>
      <c r="F97" s="56"/>
      <c r="G97" s="57">
        <f t="shared" si="2"/>
        <v>0</v>
      </c>
    </row>
    <row r="98" spans="1:7" s="2" customFormat="1" ht="12" hidden="1" x14ac:dyDescent="0.2">
      <c r="A98" s="24"/>
      <c r="B98" s="53">
        <v>0</v>
      </c>
      <c r="C98" s="51"/>
      <c r="D98" s="54">
        <v>0</v>
      </c>
      <c r="E98" s="55">
        <v>0</v>
      </c>
      <c r="F98" s="56"/>
      <c r="G98" s="57">
        <f t="shared" si="2"/>
        <v>0</v>
      </c>
    </row>
    <row r="99" spans="1:7" s="2" customFormat="1" ht="12" hidden="1" x14ac:dyDescent="0.2">
      <c r="A99" s="24"/>
      <c r="B99" s="53" t="s">
        <v>115</v>
      </c>
      <c r="C99" s="51"/>
      <c r="D99" s="54">
        <v>0</v>
      </c>
      <c r="E99" s="55" t="s">
        <v>33</v>
      </c>
      <c r="F99" s="56"/>
      <c r="G99" s="57">
        <f t="shared" si="2"/>
        <v>0</v>
      </c>
    </row>
    <row r="100" spans="1:7" s="2" customFormat="1" ht="12" hidden="1" customHeight="1" x14ac:dyDescent="0.2">
      <c r="A100" s="24"/>
      <c r="B100" s="53" t="s">
        <v>116</v>
      </c>
      <c r="C100" s="51"/>
      <c r="D100" s="54">
        <v>0</v>
      </c>
      <c r="E100" s="55" t="s">
        <v>33</v>
      </c>
      <c r="F100" s="56"/>
      <c r="G100" s="57">
        <f t="shared" si="2"/>
        <v>0</v>
      </c>
    </row>
    <row r="101" spans="1:7" s="2" customFormat="1" ht="12" hidden="1" x14ac:dyDescent="0.2">
      <c r="A101" s="24"/>
      <c r="B101" s="53">
        <v>0</v>
      </c>
      <c r="C101" s="51"/>
      <c r="D101" s="54">
        <v>0</v>
      </c>
      <c r="E101" s="55">
        <v>0</v>
      </c>
      <c r="F101" s="56"/>
      <c r="G101" s="57">
        <f t="shared" si="2"/>
        <v>0</v>
      </c>
    </row>
    <row r="102" spans="1:7" s="2" customFormat="1" ht="12" hidden="1" x14ac:dyDescent="0.2">
      <c r="A102" s="24"/>
      <c r="B102" s="53">
        <v>0</v>
      </c>
      <c r="C102" s="51"/>
      <c r="D102" s="54">
        <v>0</v>
      </c>
      <c r="E102" s="55">
        <v>0</v>
      </c>
      <c r="F102" s="56"/>
      <c r="G102" s="57">
        <f t="shared" si="2"/>
        <v>0</v>
      </c>
    </row>
    <row r="103" spans="1:7" s="2" customFormat="1" ht="12" hidden="1" x14ac:dyDescent="0.2">
      <c r="A103" s="24"/>
      <c r="B103" s="53">
        <v>0</v>
      </c>
      <c r="C103" s="51"/>
      <c r="D103" s="54">
        <v>0</v>
      </c>
      <c r="E103" s="55">
        <v>0</v>
      </c>
      <c r="F103" s="56"/>
      <c r="G103" s="57">
        <f t="shared" si="2"/>
        <v>0</v>
      </c>
    </row>
    <row r="104" spans="1:7" s="2" customFormat="1" ht="12" hidden="1" x14ac:dyDescent="0.2">
      <c r="A104" s="24"/>
      <c r="B104" s="53">
        <v>0</v>
      </c>
      <c r="C104" s="51"/>
      <c r="D104" s="54">
        <v>0</v>
      </c>
      <c r="E104" s="55">
        <v>0</v>
      </c>
      <c r="F104" s="56">
        <v>0</v>
      </c>
      <c r="G104" s="57">
        <f t="shared" si="2"/>
        <v>0</v>
      </c>
    </row>
    <row r="105" spans="1:7" s="2" customFormat="1" ht="12" hidden="1" x14ac:dyDescent="0.2">
      <c r="A105" s="24"/>
      <c r="B105" s="53">
        <v>0</v>
      </c>
      <c r="C105" s="51"/>
      <c r="D105" s="54">
        <v>0</v>
      </c>
      <c r="E105" s="55">
        <v>0</v>
      </c>
      <c r="F105" s="56"/>
      <c r="G105" s="57">
        <f t="shared" si="2"/>
        <v>0</v>
      </c>
    </row>
    <row r="106" spans="1:7" s="2" customFormat="1" ht="12" hidden="1" x14ac:dyDescent="0.2">
      <c r="A106" s="24"/>
      <c r="B106" s="53">
        <v>0</v>
      </c>
      <c r="C106" s="51"/>
      <c r="D106" s="54">
        <v>0</v>
      </c>
      <c r="E106" s="55">
        <v>0</v>
      </c>
      <c r="F106" s="56"/>
      <c r="G106" s="57">
        <f t="shared" si="2"/>
        <v>0</v>
      </c>
    </row>
    <row r="107" spans="1:7" s="2" customFormat="1" ht="12" hidden="1" x14ac:dyDescent="0.2">
      <c r="A107" s="24"/>
      <c r="B107" s="53">
        <v>0</v>
      </c>
      <c r="C107" s="51"/>
      <c r="D107" s="54">
        <v>0</v>
      </c>
      <c r="E107" s="55" t="s">
        <v>27</v>
      </c>
      <c r="F107" s="56">
        <v>0</v>
      </c>
      <c r="G107" s="57">
        <f t="shared" si="2"/>
        <v>0</v>
      </c>
    </row>
    <row r="108" spans="1:7" s="2" customFormat="1" ht="12" hidden="1" x14ac:dyDescent="0.2">
      <c r="A108" s="24"/>
      <c r="B108" s="53" t="s">
        <v>117</v>
      </c>
      <c r="C108" s="51">
        <v>2</v>
      </c>
      <c r="D108" s="54">
        <v>0</v>
      </c>
      <c r="E108" s="55" t="s">
        <v>101</v>
      </c>
      <c r="F108" s="56">
        <v>0</v>
      </c>
      <c r="G108" s="57">
        <f t="shared" si="2"/>
        <v>0</v>
      </c>
    </row>
    <row r="109" spans="1:7" s="2" customFormat="1" ht="12" hidden="1" x14ac:dyDescent="0.2">
      <c r="A109" s="24"/>
      <c r="B109" s="53">
        <v>0</v>
      </c>
      <c r="C109" s="51"/>
      <c r="D109" s="54">
        <v>0</v>
      </c>
      <c r="E109" s="55">
        <v>0</v>
      </c>
      <c r="F109" s="56">
        <v>0</v>
      </c>
      <c r="G109" s="57">
        <f t="shared" si="2"/>
        <v>0</v>
      </c>
    </row>
    <row r="110" spans="1:7" s="2" customFormat="1" ht="12" hidden="1" x14ac:dyDescent="0.2">
      <c r="A110" s="24"/>
      <c r="B110" s="53">
        <v>0</v>
      </c>
      <c r="C110" s="51"/>
      <c r="D110" s="54">
        <v>0</v>
      </c>
      <c r="E110" s="55">
        <v>0</v>
      </c>
      <c r="F110" s="56"/>
      <c r="G110" s="57">
        <f t="shared" si="2"/>
        <v>0</v>
      </c>
    </row>
    <row r="111" spans="1:7" s="2" customFormat="1" ht="12" hidden="1" x14ac:dyDescent="0.2">
      <c r="A111" s="24"/>
      <c r="B111" s="53">
        <v>0</v>
      </c>
      <c r="C111" s="51"/>
      <c r="D111" s="54">
        <v>0</v>
      </c>
      <c r="E111" s="55">
        <v>0</v>
      </c>
      <c r="F111" s="56"/>
      <c r="G111" s="57">
        <f t="shared" si="2"/>
        <v>0</v>
      </c>
    </row>
    <row r="112" spans="1:7" s="2" customFormat="1" ht="12" hidden="1" x14ac:dyDescent="0.2">
      <c r="A112" s="24"/>
      <c r="B112" s="53">
        <v>0</v>
      </c>
      <c r="C112" s="51"/>
      <c r="D112" s="54">
        <v>0</v>
      </c>
      <c r="E112" s="55" t="s">
        <v>27</v>
      </c>
      <c r="F112" s="56">
        <v>0</v>
      </c>
      <c r="G112" s="57">
        <f t="shared" si="2"/>
        <v>0</v>
      </c>
    </row>
    <row r="113" spans="1:7" s="2" customFormat="1" ht="23.25" customHeight="1" x14ac:dyDescent="0.2">
      <c r="A113" s="24"/>
      <c r="B113" s="53" t="s">
        <v>118</v>
      </c>
      <c r="C113" s="51">
        <v>2</v>
      </c>
      <c r="D113" s="54">
        <v>4.3200000000000002E-2</v>
      </c>
      <c r="E113" s="55" t="s">
        <v>119</v>
      </c>
      <c r="F113" s="56">
        <v>6869.78</v>
      </c>
      <c r="G113" s="57">
        <f t="shared" si="2"/>
        <v>593.54999999999995</v>
      </c>
    </row>
    <row r="114" spans="1:7" s="2" customFormat="1" ht="12" hidden="1" x14ac:dyDescent="0.2">
      <c r="A114" s="24"/>
      <c r="B114" s="53"/>
      <c r="C114" s="51"/>
      <c r="D114" s="54"/>
      <c r="E114" s="55"/>
      <c r="F114" s="56"/>
      <c r="G114" s="57"/>
    </row>
    <row r="115" spans="1:7" s="2" customFormat="1" ht="12" hidden="1" x14ac:dyDescent="0.2">
      <c r="A115" s="24"/>
      <c r="B115" s="53"/>
      <c r="C115" s="51"/>
      <c r="D115" s="54"/>
      <c r="E115" s="55"/>
      <c r="F115" s="56"/>
      <c r="G115" s="57"/>
    </row>
    <row r="116" spans="1:7" s="2" customFormat="1" ht="12" hidden="1" x14ac:dyDescent="0.2">
      <c r="A116" s="24"/>
      <c r="B116" s="53"/>
      <c r="C116" s="51"/>
      <c r="D116" s="54"/>
      <c r="E116" s="55"/>
      <c r="F116" s="56"/>
      <c r="G116" s="57"/>
    </row>
    <row r="117" spans="1:7" s="2" customFormat="1" ht="12" hidden="1" x14ac:dyDescent="0.2">
      <c r="A117" s="24"/>
      <c r="B117" s="53"/>
      <c r="C117" s="51"/>
      <c r="D117" s="54"/>
      <c r="E117" s="55"/>
      <c r="F117" s="56"/>
      <c r="G117" s="57"/>
    </row>
    <row r="118" spans="1:7" s="2" customFormat="1" ht="12" hidden="1" x14ac:dyDescent="0.2">
      <c r="A118" s="24"/>
      <c r="B118" s="53"/>
      <c r="C118" s="51"/>
      <c r="D118" s="54"/>
      <c r="E118" s="55"/>
      <c r="F118" s="56"/>
      <c r="G118" s="57"/>
    </row>
    <row r="119" spans="1:7" s="2" customFormat="1" ht="12" hidden="1" x14ac:dyDescent="0.2">
      <c r="A119" s="24"/>
      <c r="B119" s="53"/>
      <c r="C119" s="51"/>
      <c r="D119" s="54"/>
      <c r="E119" s="55"/>
      <c r="F119" s="56"/>
      <c r="G119" s="57"/>
    </row>
    <row r="120" spans="1:7" s="2" customFormat="1" ht="12" hidden="1" x14ac:dyDescent="0.2">
      <c r="A120" s="24"/>
      <c r="B120" s="53"/>
      <c r="C120" s="51"/>
      <c r="D120" s="54"/>
      <c r="E120" s="55"/>
      <c r="F120" s="56"/>
      <c r="G120" s="57"/>
    </row>
    <row r="121" spans="1:7" s="2" customFormat="1" ht="12" hidden="1" x14ac:dyDescent="0.2">
      <c r="A121" s="24"/>
      <c r="B121" s="53"/>
      <c r="C121" s="51"/>
      <c r="D121" s="54"/>
      <c r="E121" s="55"/>
      <c r="F121" s="56"/>
      <c r="G121" s="57"/>
    </row>
    <row r="122" spans="1:7" s="2" customFormat="1" ht="12" hidden="1" x14ac:dyDescent="0.2">
      <c r="A122" s="24"/>
      <c r="B122" s="53"/>
      <c r="C122" s="51"/>
      <c r="D122" s="54"/>
      <c r="E122" s="55"/>
      <c r="F122" s="56"/>
      <c r="G122" s="57"/>
    </row>
    <row r="123" spans="1:7" s="2" customFormat="1" ht="12" hidden="1" x14ac:dyDescent="0.2">
      <c r="A123" s="24"/>
      <c r="B123" s="53"/>
      <c r="C123" s="51"/>
      <c r="D123" s="54"/>
      <c r="E123" s="55"/>
      <c r="F123" s="56"/>
      <c r="G123" s="57"/>
    </row>
    <row r="124" spans="1:7" s="2" customFormat="1" ht="12" hidden="1" x14ac:dyDescent="0.2">
      <c r="A124" s="24"/>
      <c r="B124" s="53"/>
      <c r="C124" s="51"/>
      <c r="D124" s="54"/>
      <c r="E124" s="55"/>
      <c r="F124" s="56"/>
      <c r="G124" s="57"/>
    </row>
    <row r="125" spans="1:7" s="2" customFormat="1" ht="12" hidden="1" x14ac:dyDescent="0.2">
      <c r="A125" s="24"/>
      <c r="B125" s="53"/>
      <c r="C125" s="51"/>
      <c r="D125" s="54"/>
      <c r="E125" s="55"/>
      <c r="F125" s="56"/>
      <c r="G125" s="57"/>
    </row>
    <row r="126" spans="1:7" s="2" customFormat="1" ht="12" hidden="1" x14ac:dyDescent="0.2">
      <c r="A126" s="24"/>
      <c r="B126" s="58" t="s">
        <v>120</v>
      </c>
      <c r="C126" s="51"/>
      <c r="D126" s="54"/>
      <c r="E126" s="55"/>
      <c r="F126" s="56"/>
      <c r="G126" s="57"/>
    </row>
    <row r="127" spans="1:7" s="2" customFormat="1" ht="12" hidden="1" x14ac:dyDescent="0.2">
      <c r="A127" s="24"/>
      <c r="B127" s="53" t="s">
        <v>121</v>
      </c>
      <c r="C127" s="51">
        <v>1</v>
      </c>
      <c r="D127" s="54">
        <v>0</v>
      </c>
      <c r="E127" s="55" t="s">
        <v>122</v>
      </c>
      <c r="F127" s="56">
        <v>106.81</v>
      </c>
      <c r="G127" s="57">
        <f t="shared" ref="G127" si="3">ROUND(C127*D127*F127,2)</f>
        <v>0</v>
      </c>
    </row>
    <row r="128" spans="1:7" s="2" customFormat="1" ht="12" x14ac:dyDescent="0.2">
      <c r="A128" s="24"/>
      <c r="B128" s="58" t="s">
        <v>123</v>
      </c>
      <c r="C128" s="51"/>
      <c r="D128" s="54"/>
      <c r="E128" s="55"/>
      <c r="F128" s="56"/>
      <c r="G128" s="57"/>
    </row>
    <row r="129" spans="1:7" s="2" customFormat="1" ht="24" hidden="1" x14ac:dyDescent="0.2">
      <c r="A129" s="24"/>
      <c r="B129" s="58" t="s">
        <v>124</v>
      </c>
      <c r="C129" s="51"/>
      <c r="D129" s="54"/>
      <c r="E129" s="55"/>
      <c r="F129" s="56"/>
      <c r="G129" s="57"/>
    </row>
    <row r="130" spans="1:7" s="2" customFormat="1" ht="37.5" hidden="1" customHeight="1" x14ac:dyDescent="0.2">
      <c r="A130" s="24">
        <v>1</v>
      </c>
      <c r="B130" s="53" t="s">
        <v>125</v>
      </c>
      <c r="C130" s="51">
        <v>1</v>
      </c>
      <c r="D130" s="54">
        <v>0</v>
      </c>
      <c r="E130" s="55" t="s">
        <v>61</v>
      </c>
      <c r="F130" s="56">
        <v>0</v>
      </c>
      <c r="G130" s="57">
        <f t="shared" ref="G130" si="4">ROUND(C130*D130*F130,2)</f>
        <v>0</v>
      </c>
    </row>
    <row r="131" spans="1:7" s="2" customFormat="1" ht="12" x14ac:dyDescent="0.2">
      <c r="A131" s="24"/>
      <c r="B131" s="58" t="s">
        <v>126</v>
      </c>
      <c r="C131" s="51"/>
      <c r="D131" s="54"/>
      <c r="E131" s="55"/>
      <c r="F131" s="56"/>
      <c r="G131" s="57"/>
    </row>
    <row r="132" spans="1:7" s="2" customFormat="1" ht="12" hidden="1" x14ac:dyDescent="0.2">
      <c r="A132" s="24"/>
      <c r="B132" s="58">
        <v>0</v>
      </c>
      <c r="C132" s="51"/>
      <c r="D132" s="54"/>
      <c r="E132" s="55"/>
      <c r="F132" s="56"/>
      <c r="G132" s="57"/>
    </row>
    <row r="133" spans="1:7" s="2" customFormat="1" ht="36" x14ac:dyDescent="0.2">
      <c r="A133" s="24"/>
      <c r="B133" s="53" t="s">
        <v>127</v>
      </c>
      <c r="C133" s="51">
        <v>1</v>
      </c>
      <c r="D133" s="59">
        <v>3</v>
      </c>
      <c r="E133" s="55" t="s">
        <v>33</v>
      </c>
      <c r="F133" s="56">
        <v>77</v>
      </c>
      <c r="G133" s="57">
        <f t="shared" ref="G133:G134" si="5">ROUND(C133*D133*F133,2)</f>
        <v>231</v>
      </c>
    </row>
    <row r="134" spans="1:7" s="2" customFormat="1" ht="12" x14ac:dyDescent="0.2">
      <c r="A134" s="24"/>
      <c r="B134" s="53" t="s">
        <v>128</v>
      </c>
      <c r="C134" s="51">
        <v>1</v>
      </c>
      <c r="D134" s="59">
        <v>1</v>
      </c>
      <c r="E134" s="55" t="s">
        <v>33</v>
      </c>
      <c r="F134" s="56">
        <v>207.28</v>
      </c>
      <c r="G134" s="57">
        <f t="shared" si="5"/>
        <v>207.28</v>
      </c>
    </row>
    <row r="135" spans="1:7" s="2" customFormat="1" ht="12" x14ac:dyDescent="0.2">
      <c r="A135" s="24"/>
      <c r="B135" s="58" t="s">
        <v>129</v>
      </c>
      <c r="C135" s="51"/>
      <c r="D135" s="59"/>
      <c r="E135" s="55"/>
      <c r="F135" s="56"/>
      <c r="G135" s="57"/>
    </row>
    <row r="136" spans="1:7" s="2" customFormat="1" ht="12" hidden="1" x14ac:dyDescent="0.2">
      <c r="A136" s="24"/>
      <c r="B136" s="58">
        <v>0</v>
      </c>
      <c r="C136" s="51"/>
      <c r="D136" s="59"/>
      <c r="E136" s="55"/>
      <c r="F136" s="56"/>
      <c r="G136" s="57"/>
    </row>
    <row r="137" spans="1:7" s="2" customFormat="1" ht="36" x14ac:dyDescent="0.2">
      <c r="A137" s="60"/>
      <c r="B137" s="53" t="s">
        <v>130</v>
      </c>
      <c r="C137" s="51">
        <v>1</v>
      </c>
      <c r="D137" s="59">
        <v>4</v>
      </c>
      <c r="E137" s="55" t="s">
        <v>33</v>
      </c>
      <c r="F137" s="56">
        <v>77</v>
      </c>
      <c r="G137" s="57">
        <f t="shared" ref="G137:G139" si="6">ROUND(C137*D137*F137,2)</f>
        <v>308</v>
      </c>
    </row>
    <row r="138" spans="1:7" s="2" customFormat="1" ht="12" hidden="1" x14ac:dyDescent="0.2">
      <c r="A138" s="60"/>
      <c r="B138" s="58" t="s">
        <v>131</v>
      </c>
      <c r="C138" s="35"/>
      <c r="D138" s="59">
        <v>0</v>
      </c>
      <c r="E138" s="55"/>
      <c r="F138" s="56">
        <v>0</v>
      </c>
      <c r="G138" s="57">
        <f t="shared" si="6"/>
        <v>0</v>
      </c>
    </row>
    <row r="139" spans="1:7" s="2" customFormat="1" ht="24" hidden="1" x14ac:dyDescent="0.2">
      <c r="A139" s="60"/>
      <c r="B139" s="53" t="s">
        <v>132</v>
      </c>
      <c r="C139" s="51">
        <v>1</v>
      </c>
      <c r="D139" s="59">
        <v>0</v>
      </c>
      <c r="E139" s="55" t="s">
        <v>133</v>
      </c>
      <c r="F139" s="56">
        <v>199.04</v>
      </c>
      <c r="G139" s="57">
        <f t="shared" si="6"/>
        <v>0</v>
      </c>
    </row>
    <row r="140" spans="1:7" s="2" customFormat="1" ht="12" x14ac:dyDescent="0.2">
      <c r="A140" s="61"/>
      <c r="B140" s="58" t="s">
        <v>134</v>
      </c>
      <c r="C140" s="35"/>
      <c r="D140" s="59"/>
      <c r="E140" s="55"/>
      <c r="F140" s="56"/>
      <c r="G140" s="57"/>
    </row>
    <row r="141" spans="1:7" s="2" customFormat="1" ht="24" hidden="1" customHeight="1" x14ac:dyDescent="0.2">
      <c r="A141" s="61"/>
      <c r="B141" s="58">
        <v>0</v>
      </c>
      <c r="C141" s="35"/>
      <c r="D141" s="59"/>
      <c r="E141" s="55"/>
      <c r="F141" s="56"/>
      <c r="G141" s="57"/>
    </row>
    <row r="142" spans="1:7" s="2" customFormat="1" ht="24" x14ac:dyDescent="0.2">
      <c r="A142" s="61"/>
      <c r="B142" s="53" t="s">
        <v>135</v>
      </c>
      <c r="C142" s="51">
        <v>1</v>
      </c>
      <c r="D142" s="59">
        <v>4</v>
      </c>
      <c r="E142" s="55" t="s">
        <v>33</v>
      </c>
      <c r="F142" s="56">
        <v>50.07</v>
      </c>
      <c r="G142" s="57">
        <f t="shared" ref="G142:G147" si="7">ROUND(C142*D142*F142,2)</f>
        <v>200.28</v>
      </c>
    </row>
    <row r="143" spans="1:7" s="2" customFormat="1" ht="24" x14ac:dyDescent="0.2">
      <c r="A143" s="61"/>
      <c r="B143" s="53" t="s">
        <v>136</v>
      </c>
      <c r="C143" s="51">
        <v>4</v>
      </c>
      <c r="D143" s="62">
        <v>4.3200000000000002E-2</v>
      </c>
      <c r="E143" s="55" t="s">
        <v>30</v>
      </c>
      <c r="F143" s="56">
        <v>6492.1425894058921</v>
      </c>
      <c r="G143" s="57">
        <f>ROUND(C143*D143*F143,2)</f>
        <v>1121.8399999999999</v>
      </c>
    </row>
    <row r="144" spans="1:7" s="2" customFormat="1" ht="36" x14ac:dyDescent="0.2">
      <c r="A144" s="61"/>
      <c r="B144" s="53" t="s">
        <v>137</v>
      </c>
      <c r="C144" s="51">
        <v>4</v>
      </c>
      <c r="D144" s="62">
        <v>0.30069999999999997</v>
      </c>
      <c r="E144" s="55" t="s">
        <v>138</v>
      </c>
      <c r="F144" s="56">
        <v>2597.02</v>
      </c>
      <c r="G144" s="57">
        <f t="shared" si="7"/>
        <v>3123.7</v>
      </c>
    </row>
    <row r="145" spans="1:7" s="2" customFormat="1" ht="12" hidden="1" x14ac:dyDescent="0.2">
      <c r="A145" s="61"/>
      <c r="B145" s="53" t="s">
        <v>139</v>
      </c>
      <c r="C145" s="63">
        <v>0.30069999999999997</v>
      </c>
      <c r="D145" s="54">
        <v>0</v>
      </c>
      <c r="E145" s="55" t="s">
        <v>33</v>
      </c>
      <c r="F145" s="56">
        <v>389.5</v>
      </c>
      <c r="G145" s="57">
        <f t="shared" si="7"/>
        <v>0</v>
      </c>
    </row>
    <row r="146" spans="1:7" s="2" customFormat="1" ht="24" x14ac:dyDescent="0.2">
      <c r="A146" s="61"/>
      <c r="B146" s="53" t="s">
        <v>140</v>
      </c>
      <c r="C146" s="51">
        <v>1</v>
      </c>
      <c r="D146" s="54">
        <v>0.5</v>
      </c>
      <c r="E146" s="55" t="s">
        <v>141</v>
      </c>
      <c r="F146" s="56">
        <v>2175.58</v>
      </c>
      <c r="G146" s="57">
        <f t="shared" si="7"/>
        <v>1087.79</v>
      </c>
    </row>
    <row r="147" spans="1:7" s="2" customFormat="1" ht="24" x14ac:dyDescent="0.2">
      <c r="A147" s="61"/>
      <c r="B147" s="53" t="s">
        <v>142</v>
      </c>
      <c r="C147" s="51">
        <v>1</v>
      </c>
      <c r="D147" s="54">
        <v>3.35758</v>
      </c>
      <c r="E147" s="55" t="s">
        <v>143</v>
      </c>
      <c r="F147" s="56">
        <v>1260.72</v>
      </c>
      <c r="G147" s="57">
        <f t="shared" si="7"/>
        <v>4232.97</v>
      </c>
    </row>
    <row r="148" spans="1:7" s="2" customFormat="1" ht="12" hidden="1" x14ac:dyDescent="0.2">
      <c r="A148" s="60"/>
      <c r="B148" s="53"/>
      <c r="C148" s="35"/>
      <c r="D148" s="54"/>
      <c r="E148" s="55"/>
      <c r="F148" s="56"/>
      <c r="G148" s="57"/>
    </row>
    <row r="149" spans="1:7" s="2" customFormat="1" ht="12" x14ac:dyDescent="0.2">
      <c r="A149" s="60"/>
      <c r="B149" s="53" t="s">
        <v>144</v>
      </c>
      <c r="C149" s="51">
        <v>1</v>
      </c>
      <c r="D149" s="54">
        <v>1</v>
      </c>
      <c r="E149" s="55" t="s">
        <v>33</v>
      </c>
      <c r="F149" s="56">
        <v>161.82</v>
      </c>
      <c r="G149" s="57">
        <f t="shared" ref="G149:G153" si="8">ROUND(C149*D149*F149,2)</f>
        <v>161.82</v>
      </c>
    </row>
    <row r="150" spans="1:7" s="2" customFormat="1" ht="12" x14ac:dyDescent="0.2">
      <c r="A150" s="60"/>
      <c r="B150" s="53" t="s">
        <v>145</v>
      </c>
      <c r="C150" s="51">
        <v>1</v>
      </c>
      <c r="D150" s="54">
        <v>2.6</v>
      </c>
      <c r="E150" s="55" t="s">
        <v>146</v>
      </c>
      <c r="F150" s="56">
        <v>912.13</v>
      </c>
      <c r="G150" s="57">
        <f t="shared" si="8"/>
        <v>2371.54</v>
      </c>
    </row>
    <row r="151" spans="1:7" s="2" customFormat="1" ht="24" x14ac:dyDescent="0.2">
      <c r="A151" s="60"/>
      <c r="B151" s="53" t="s">
        <v>147</v>
      </c>
      <c r="C151" s="51">
        <v>1</v>
      </c>
      <c r="D151" s="54">
        <v>2</v>
      </c>
      <c r="E151" s="55" t="s">
        <v>148</v>
      </c>
      <c r="F151" s="56">
        <v>337.76</v>
      </c>
      <c r="G151" s="57">
        <f t="shared" si="8"/>
        <v>675.52</v>
      </c>
    </row>
    <row r="152" spans="1:7" s="2" customFormat="1" ht="12" x14ac:dyDescent="0.2">
      <c r="A152" s="60"/>
      <c r="B152" s="53" t="s">
        <v>149</v>
      </c>
      <c r="C152" s="51">
        <v>1</v>
      </c>
      <c r="D152" s="54">
        <v>1</v>
      </c>
      <c r="E152" s="55" t="s">
        <v>33</v>
      </c>
      <c r="F152" s="56">
        <v>649.21</v>
      </c>
      <c r="G152" s="57">
        <f t="shared" si="8"/>
        <v>649.21</v>
      </c>
    </row>
    <row r="153" spans="1:7" s="2" customFormat="1" ht="12" x14ac:dyDescent="0.2">
      <c r="A153" s="60"/>
      <c r="B153" s="53" t="s">
        <v>150</v>
      </c>
      <c r="C153" s="51">
        <v>1</v>
      </c>
      <c r="D153" s="54">
        <v>1</v>
      </c>
      <c r="E153" s="55" t="s">
        <v>33</v>
      </c>
      <c r="F153" s="56">
        <v>258.56</v>
      </c>
      <c r="G153" s="57">
        <f t="shared" si="8"/>
        <v>258.56</v>
      </c>
    </row>
    <row r="154" spans="1:7" s="2" customFormat="1" ht="12" hidden="1" x14ac:dyDescent="0.2">
      <c r="A154" s="60"/>
      <c r="B154" s="53"/>
      <c r="C154" s="35"/>
      <c r="D154" s="54"/>
      <c r="E154" s="55"/>
      <c r="F154" s="56"/>
      <c r="G154" s="57"/>
    </row>
    <row r="155" spans="1:7" s="2" customFormat="1" ht="12" hidden="1" x14ac:dyDescent="0.2">
      <c r="A155" s="60"/>
      <c r="B155" s="53"/>
      <c r="C155" s="35"/>
      <c r="D155" s="54"/>
      <c r="E155" s="55"/>
      <c r="F155" s="56"/>
      <c r="G155" s="57"/>
    </row>
    <row r="156" spans="1:7" s="2" customFormat="1" ht="12" hidden="1" x14ac:dyDescent="0.2">
      <c r="A156" s="60"/>
      <c r="B156" s="53"/>
      <c r="C156" s="35"/>
      <c r="D156" s="54"/>
      <c r="E156" s="55"/>
      <c r="F156" s="56"/>
      <c r="G156" s="57"/>
    </row>
    <row r="157" spans="1:7" s="2" customFormat="1" ht="12" x14ac:dyDescent="0.2">
      <c r="A157" s="60"/>
      <c r="B157" s="58" t="s">
        <v>151</v>
      </c>
      <c r="C157" s="35"/>
      <c r="D157" s="54"/>
      <c r="E157" s="55"/>
      <c r="F157" s="56"/>
      <c r="G157" s="57"/>
    </row>
    <row r="158" spans="1:7" s="2" customFormat="1" ht="12" hidden="1" x14ac:dyDescent="0.2">
      <c r="A158" s="60"/>
      <c r="B158" s="53" t="s">
        <v>152</v>
      </c>
      <c r="C158" s="51">
        <v>1</v>
      </c>
      <c r="D158" s="54">
        <v>0</v>
      </c>
      <c r="E158" s="55" t="s">
        <v>33</v>
      </c>
      <c r="F158" s="56">
        <v>976.74</v>
      </c>
      <c r="G158" s="57">
        <f t="shared" ref="G158:G163" si="9">ROUND(C158*D158*F158,2)</f>
        <v>0</v>
      </c>
    </row>
    <row r="159" spans="1:7" s="2" customFormat="1" ht="12" x14ac:dyDescent="0.2">
      <c r="A159" s="60"/>
      <c r="B159" s="53" t="s">
        <v>32</v>
      </c>
      <c r="C159" s="51">
        <v>10</v>
      </c>
      <c r="D159" s="59">
        <v>1</v>
      </c>
      <c r="E159" s="55" t="s">
        <v>33</v>
      </c>
      <c r="F159" s="56">
        <v>614.95000000000005</v>
      </c>
      <c r="G159" s="57">
        <f t="shared" si="9"/>
        <v>6149.5</v>
      </c>
    </row>
    <row r="160" spans="1:7" s="2" customFormat="1" ht="12" hidden="1" x14ac:dyDescent="0.2">
      <c r="A160" s="60"/>
      <c r="B160" s="53" t="s">
        <v>153</v>
      </c>
      <c r="C160" s="51">
        <v>1</v>
      </c>
      <c r="D160" s="54">
        <v>0</v>
      </c>
      <c r="E160" s="55" t="s">
        <v>33</v>
      </c>
      <c r="F160" s="56">
        <v>14551.44</v>
      </c>
      <c r="G160" s="57">
        <f t="shared" si="9"/>
        <v>0</v>
      </c>
    </row>
    <row r="161" spans="1:7" s="2" customFormat="1" ht="24" x14ac:dyDescent="0.2">
      <c r="A161" s="60"/>
      <c r="B161" s="53" t="s">
        <v>154</v>
      </c>
      <c r="C161" s="51">
        <v>1</v>
      </c>
      <c r="D161" s="59">
        <v>1</v>
      </c>
      <c r="E161" s="55" t="s">
        <v>33</v>
      </c>
      <c r="F161" s="56">
        <v>10076</v>
      </c>
      <c r="G161" s="57">
        <f t="shared" si="9"/>
        <v>10076</v>
      </c>
    </row>
    <row r="162" spans="1:7" s="2" customFormat="1" ht="12" x14ac:dyDescent="0.2">
      <c r="A162" s="60"/>
      <c r="B162" s="53" t="s">
        <v>155</v>
      </c>
      <c r="C162" s="51">
        <v>1</v>
      </c>
      <c r="D162" s="59">
        <v>1</v>
      </c>
      <c r="E162" s="55" t="s">
        <v>33</v>
      </c>
      <c r="F162" s="56">
        <v>1500.74</v>
      </c>
      <c r="G162" s="57">
        <f t="shared" si="9"/>
        <v>1500.74</v>
      </c>
    </row>
    <row r="163" spans="1:7" s="2" customFormat="1" ht="12" hidden="1" x14ac:dyDescent="0.2">
      <c r="A163" s="60"/>
      <c r="B163" s="53">
        <v>0</v>
      </c>
      <c r="C163" s="51">
        <v>1</v>
      </c>
      <c r="D163" s="54">
        <v>0</v>
      </c>
      <c r="E163" s="55">
        <v>0</v>
      </c>
      <c r="F163" s="56">
        <v>0</v>
      </c>
      <c r="G163" s="57">
        <f t="shared" si="9"/>
        <v>0</v>
      </c>
    </row>
    <row r="164" spans="1:7" s="2" customFormat="1" ht="12" x14ac:dyDescent="0.2">
      <c r="A164" s="60"/>
      <c r="B164" s="58" t="s">
        <v>156</v>
      </c>
      <c r="C164" s="35"/>
      <c r="D164" s="54"/>
      <c r="E164" s="55"/>
      <c r="F164" s="56"/>
      <c r="G164" s="57"/>
    </row>
    <row r="165" spans="1:7" s="2" customFormat="1" ht="12" hidden="1" x14ac:dyDescent="0.2">
      <c r="A165" s="60"/>
      <c r="B165" s="58">
        <v>0</v>
      </c>
      <c r="C165" s="35"/>
      <c r="D165" s="54"/>
      <c r="E165" s="55"/>
      <c r="F165" s="56"/>
      <c r="G165" s="57"/>
    </row>
    <row r="166" spans="1:7" s="2" customFormat="1" ht="24" x14ac:dyDescent="0.2">
      <c r="A166" s="60"/>
      <c r="B166" s="53" t="s">
        <v>157</v>
      </c>
      <c r="C166" s="51">
        <v>2</v>
      </c>
      <c r="D166" s="54">
        <v>1.4999999999999999E-2</v>
      </c>
      <c r="E166" s="55" t="s">
        <v>158</v>
      </c>
      <c r="F166" s="56">
        <v>5280.75</v>
      </c>
      <c r="G166" s="57">
        <f t="shared" ref="G166:G184" si="10">ROUND(C166*D166*F166,2)</f>
        <v>158.41999999999999</v>
      </c>
    </row>
    <row r="167" spans="1:7" s="2" customFormat="1" ht="24" x14ac:dyDescent="0.2">
      <c r="A167" s="60"/>
      <c r="B167" s="53" t="s">
        <v>159</v>
      </c>
      <c r="C167" s="51">
        <v>2</v>
      </c>
      <c r="D167" s="54">
        <v>0.02</v>
      </c>
      <c r="E167" s="55" t="s">
        <v>160</v>
      </c>
      <c r="F167" s="56">
        <v>5939.05</v>
      </c>
      <c r="G167" s="57">
        <f t="shared" si="10"/>
        <v>237.56</v>
      </c>
    </row>
    <row r="168" spans="1:7" s="2" customFormat="1" ht="12" hidden="1" x14ac:dyDescent="0.2">
      <c r="A168" s="60"/>
      <c r="B168" s="53" t="s">
        <v>161</v>
      </c>
      <c r="C168" s="51">
        <v>1</v>
      </c>
      <c r="D168" s="54">
        <v>0</v>
      </c>
      <c r="E168" s="55" t="s">
        <v>33</v>
      </c>
      <c r="F168" s="56">
        <v>67.62</v>
      </c>
      <c r="G168" s="57">
        <f t="shared" si="10"/>
        <v>0</v>
      </c>
    </row>
    <row r="169" spans="1:7" s="2" customFormat="1" ht="12" hidden="1" x14ac:dyDescent="0.2">
      <c r="A169" s="60"/>
      <c r="B169" s="53" t="s">
        <v>162</v>
      </c>
      <c r="C169" s="51">
        <v>1</v>
      </c>
      <c r="D169" s="54">
        <v>0</v>
      </c>
      <c r="E169" s="55" t="s">
        <v>33</v>
      </c>
      <c r="F169" s="56">
        <v>0</v>
      </c>
      <c r="G169" s="57">
        <f t="shared" si="10"/>
        <v>0</v>
      </c>
    </row>
    <row r="170" spans="1:7" s="2" customFormat="1" ht="12" hidden="1" x14ac:dyDescent="0.2">
      <c r="A170" s="60"/>
      <c r="B170" s="53" t="s">
        <v>163</v>
      </c>
      <c r="C170" s="51">
        <v>1</v>
      </c>
      <c r="D170" s="54">
        <v>0</v>
      </c>
      <c r="E170" s="55" t="s">
        <v>33</v>
      </c>
      <c r="F170" s="56">
        <v>0</v>
      </c>
      <c r="G170" s="57">
        <f t="shared" si="10"/>
        <v>0</v>
      </c>
    </row>
    <row r="171" spans="1:7" s="2" customFormat="1" ht="12" hidden="1" x14ac:dyDescent="0.2">
      <c r="A171" s="60"/>
      <c r="B171" s="53" t="s">
        <v>164</v>
      </c>
      <c r="C171" s="51">
        <v>1</v>
      </c>
      <c r="D171" s="54">
        <v>0</v>
      </c>
      <c r="E171" s="55" t="s">
        <v>33</v>
      </c>
      <c r="F171" s="56">
        <v>0</v>
      </c>
      <c r="G171" s="57">
        <f t="shared" si="10"/>
        <v>0</v>
      </c>
    </row>
    <row r="172" spans="1:7" s="2" customFormat="1" ht="12" hidden="1" x14ac:dyDescent="0.2">
      <c r="A172" s="60"/>
      <c r="B172" s="53" t="s">
        <v>165</v>
      </c>
      <c r="C172" s="51">
        <v>1</v>
      </c>
      <c r="D172" s="54">
        <v>0</v>
      </c>
      <c r="E172" s="55" t="s">
        <v>33</v>
      </c>
      <c r="F172" s="56">
        <v>0</v>
      </c>
      <c r="G172" s="57">
        <f t="shared" si="10"/>
        <v>0</v>
      </c>
    </row>
    <row r="173" spans="1:7" s="2" customFormat="1" ht="12" hidden="1" x14ac:dyDescent="0.2">
      <c r="A173" s="60"/>
      <c r="B173" s="53" t="s">
        <v>166</v>
      </c>
      <c r="C173" s="51">
        <v>1</v>
      </c>
      <c r="D173" s="54">
        <v>0</v>
      </c>
      <c r="E173" s="55" t="s">
        <v>33</v>
      </c>
      <c r="F173" s="56">
        <v>0</v>
      </c>
      <c r="G173" s="57">
        <f t="shared" si="10"/>
        <v>0</v>
      </c>
    </row>
    <row r="174" spans="1:7" s="2" customFormat="1" ht="12" x14ac:dyDescent="0.2">
      <c r="A174" s="60"/>
      <c r="B174" s="53" t="s">
        <v>167</v>
      </c>
      <c r="C174" s="51">
        <v>1</v>
      </c>
      <c r="D174" s="59">
        <v>2</v>
      </c>
      <c r="E174" s="55" t="s">
        <v>33</v>
      </c>
      <c r="F174" s="56">
        <v>230.99</v>
      </c>
      <c r="G174" s="57">
        <f t="shared" si="10"/>
        <v>461.98</v>
      </c>
    </row>
    <row r="175" spans="1:7" s="2" customFormat="1" ht="12" hidden="1" x14ac:dyDescent="0.2">
      <c r="A175" s="60"/>
      <c r="B175" s="53">
        <v>0</v>
      </c>
      <c r="C175" s="51">
        <v>1</v>
      </c>
      <c r="D175" s="59">
        <v>0</v>
      </c>
      <c r="E175" s="55">
        <v>0</v>
      </c>
      <c r="F175" s="56">
        <v>0</v>
      </c>
      <c r="G175" s="57">
        <f t="shared" si="10"/>
        <v>0</v>
      </c>
    </row>
    <row r="176" spans="1:7" s="2" customFormat="1" ht="12" hidden="1" x14ac:dyDescent="0.2">
      <c r="A176" s="60"/>
      <c r="B176" s="53">
        <v>0</v>
      </c>
      <c r="C176" s="51">
        <v>1</v>
      </c>
      <c r="D176" s="59">
        <v>0</v>
      </c>
      <c r="E176" s="55">
        <v>0</v>
      </c>
      <c r="F176" s="56">
        <v>0</v>
      </c>
      <c r="G176" s="57">
        <f t="shared" si="10"/>
        <v>0</v>
      </c>
    </row>
    <row r="177" spans="1:7" s="2" customFormat="1" ht="12" x14ac:dyDescent="0.2">
      <c r="A177" s="60"/>
      <c r="B177" s="53" t="s">
        <v>168</v>
      </c>
      <c r="C177" s="51">
        <v>1</v>
      </c>
      <c r="D177" s="59">
        <v>1</v>
      </c>
      <c r="E177" s="55" t="s">
        <v>33</v>
      </c>
      <c r="F177" s="56">
        <v>405.64</v>
      </c>
      <c r="G177" s="57">
        <f t="shared" si="10"/>
        <v>405.64</v>
      </c>
    </row>
    <row r="178" spans="1:7" s="2" customFormat="1" ht="12" hidden="1" x14ac:dyDescent="0.2">
      <c r="A178" s="60"/>
      <c r="B178" s="53">
        <v>0</v>
      </c>
      <c r="C178" s="51">
        <v>1</v>
      </c>
      <c r="D178" s="59">
        <v>0</v>
      </c>
      <c r="E178" s="55">
        <v>0</v>
      </c>
      <c r="F178" s="56">
        <v>0</v>
      </c>
      <c r="G178" s="57">
        <f t="shared" si="10"/>
        <v>0</v>
      </c>
    </row>
    <row r="179" spans="1:7" s="2" customFormat="1" ht="12" hidden="1" x14ac:dyDescent="0.2">
      <c r="A179" s="60"/>
      <c r="B179" s="53" t="s">
        <v>169</v>
      </c>
      <c r="C179" s="51">
        <v>1</v>
      </c>
      <c r="D179" s="59">
        <v>0</v>
      </c>
      <c r="E179" s="55" t="s">
        <v>170</v>
      </c>
      <c r="F179" s="56">
        <v>0</v>
      </c>
      <c r="G179" s="57">
        <f t="shared" si="10"/>
        <v>0</v>
      </c>
    </row>
    <row r="180" spans="1:7" s="2" customFormat="1" ht="12" hidden="1" x14ac:dyDescent="0.2">
      <c r="A180" s="60"/>
      <c r="B180" s="53" t="s">
        <v>171</v>
      </c>
      <c r="C180" s="51">
        <v>1</v>
      </c>
      <c r="D180" s="59">
        <v>0</v>
      </c>
      <c r="E180" s="55" t="s">
        <v>33</v>
      </c>
      <c r="F180" s="56">
        <v>0</v>
      </c>
      <c r="G180" s="57">
        <f t="shared" si="10"/>
        <v>0</v>
      </c>
    </row>
    <row r="181" spans="1:7" s="2" customFormat="1" ht="12" x14ac:dyDescent="0.2">
      <c r="A181" s="60"/>
      <c r="B181" s="53" t="s">
        <v>172</v>
      </c>
      <c r="C181" s="51">
        <v>1</v>
      </c>
      <c r="D181" s="59">
        <v>1</v>
      </c>
      <c r="E181" s="55" t="s">
        <v>33</v>
      </c>
      <c r="F181" s="56">
        <v>489.13</v>
      </c>
      <c r="G181" s="57">
        <f t="shared" si="10"/>
        <v>489.13</v>
      </c>
    </row>
    <row r="182" spans="1:7" s="2" customFormat="1" ht="12" x14ac:dyDescent="0.2">
      <c r="A182" s="60"/>
      <c r="B182" s="53" t="s">
        <v>173</v>
      </c>
      <c r="C182" s="51">
        <v>1</v>
      </c>
      <c r="D182" s="59">
        <v>1</v>
      </c>
      <c r="E182" s="55" t="s">
        <v>33</v>
      </c>
      <c r="F182" s="56">
        <v>107.99</v>
      </c>
      <c r="G182" s="57">
        <f t="shared" si="10"/>
        <v>107.99</v>
      </c>
    </row>
    <row r="183" spans="1:7" s="2" customFormat="1" ht="12" x14ac:dyDescent="0.2">
      <c r="A183" s="60"/>
      <c r="B183" s="53" t="s">
        <v>174</v>
      </c>
      <c r="C183" s="51">
        <v>1</v>
      </c>
      <c r="D183" s="59">
        <v>9</v>
      </c>
      <c r="E183" s="55" t="s">
        <v>33</v>
      </c>
      <c r="F183" s="56">
        <v>49.57</v>
      </c>
      <c r="G183" s="57">
        <f t="shared" si="10"/>
        <v>446.13</v>
      </c>
    </row>
    <row r="184" spans="1:7" s="2" customFormat="1" ht="12" hidden="1" x14ac:dyDescent="0.2">
      <c r="A184" s="60"/>
      <c r="B184" s="53"/>
      <c r="C184" s="51">
        <v>1</v>
      </c>
      <c r="D184" s="54">
        <v>0</v>
      </c>
      <c r="E184" s="55">
        <v>0</v>
      </c>
      <c r="F184" s="56">
        <v>0</v>
      </c>
      <c r="G184" s="57">
        <f t="shared" si="10"/>
        <v>0</v>
      </c>
    </row>
    <row r="185" spans="1:7" s="2" customFormat="1" ht="12" customHeight="1" x14ac:dyDescent="0.2">
      <c r="A185" s="60"/>
      <c r="B185" s="58" t="s">
        <v>175</v>
      </c>
      <c r="C185" s="35"/>
      <c r="D185" s="54"/>
      <c r="E185" s="55"/>
      <c r="F185" s="56"/>
      <c r="G185" s="57"/>
    </row>
    <row r="186" spans="1:7" s="2" customFormat="1" ht="12" hidden="1" x14ac:dyDescent="0.2">
      <c r="A186" s="60"/>
      <c r="B186" s="58">
        <v>0</v>
      </c>
      <c r="C186" s="35"/>
      <c r="D186" s="54"/>
      <c r="E186" s="55"/>
      <c r="F186" s="56"/>
      <c r="G186" s="57"/>
    </row>
    <row r="187" spans="1:7" s="2" customFormat="1" ht="24" customHeight="1" x14ac:dyDescent="0.2">
      <c r="A187" s="60"/>
      <c r="B187" s="53" t="s">
        <v>35</v>
      </c>
      <c r="C187" s="51">
        <v>88</v>
      </c>
      <c r="D187" s="54">
        <v>47.52</v>
      </c>
      <c r="E187" s="64" t="s">
        <v>27</v>
      </c>
      <c r="F187" s="56">
        <v>0</v>
      </c>
      <c r="G187" s="113">
        <v>16380.300429603301</v>
      </c>
    </row>
    <row r="188" spans="1:7" s="2" customFormat="1" ht="24" hidden="1" x14ac:dyDescent="0.2">
      <c r="A188" s="60"/>
      <c r="B188" s="53" t="s">
        <v>176</v>
      </c>
      <c r="C188" s="51">
        <v>0</v>
      </c>
      <c r="D188" s="54">
        <v>0</v>
      </c>
      <c r="E188" s="64" t="s">
        <v>27</v>
      </c>
      <c r="F188" s="56">
        <v>0</v>
      </c>
      <c r="G188" s="114"/>
    </row>
    <row r="189" spans="1:7" s="2" customFormat="1" ht="12" x14ac:dyDescent="0.2">
      <c r="A189" s="60"/>
      <c r="B189" s="53" t="s">
        <v>177</v>
      </c>
      <c r="C189" s="51">
        <v>21</v>
      </c>
      <c r="D189" s="54">
        <v>47.52</v>
      </c>
      <c r="E189" s="64" t="s">
        <v>27</v>
      </c>
      <c r="F189" s="56">
        <v>0</v>
      </c>
      <c r="G189" s="114"/>
    </row>
    <row r="190" spans="1:7" s="2" customFormat="1" ht="24" hidden="1" x14ac:dyDescent="0.2">
      <c r="A190" s="60"/>
      <c r="B190" s="53" t="s">
        <v>178</v>
      </c>
      <c r="C190" s="51">
        <v>0</v>
      </c>
      <c r="D190" s="54">
        <v>0</v>
      </c>
      <c r="E190" s="64" t="s">
        <v>27</v>
      </c>
      <c r="F190" s="56">
        <v>0</v>
      </c>
      <c r="G190" s="114"/>
    </row>
    <row r="191" spans="1:7" s="2" customFormat="1" ht="36" customHeight="1" x14ac:dyDescent="0.2">
      <c r="A191" s="60"/>
      <c r="B191" s="53" t="s">
        <v>179</v>
      </c>
      <c r="C191" s="51">
        <v>1</v>
      </c>
      <c r="D191" s="54">
        <v>55</v>
      </c>
      <c r="E191" s="64" t="s">
        <v>27</v>
      </c>
      <c r="F191" s="56">
        <v>0</v>
      </c>
      <c r="G191" s="114"/>
    </row>
    <row r="192" spans="1:7" s="2" customFormat="1" ht="24" x14ac:dyDescent="0.2">
      <c r="A192" s="60"/>
      <c r="B192" s="53" t="s">
        <v>180</v>
      </c>
      <c r="C192" s="51">
        <v>2</v>
      </c>
      <c r="D192" s="54">
        <v>0.5</v>
      </c>
      <c r="E192" s="64" t="s">
        <v>27</v>
      </c>
      <c r="F192" s="56">
        <v>0</v>
      </c>
      <c r="G192" s="114"/>
    </row>
    <row r="193" spans="1:7" s="2" customFormat="1" ht="12" x14ac:dyDescent="0.2">
      <c r="A193" s="60"/>
      <c r="B193" s="53" t="s">
        <v>39</v>
      </c>
      <c r="C193" s="51">
        <v>21</v>
      </c>
      <c r="D193" s="54">
        <v>1.6</v>
      </c>
      <c r="E193" s="64" t="s">
        <v>27</v>
      </c>
      <c r="F193" s="56">
        <v>0</v>
      </c>
      <c r="G193" s="114"/>
    </row>
    <row r="194" spans="1:7" s="2" customFormat="1" ht="12" x14ac:dyDescent="0.2">
      <c r="A194" s="60"/>
      <c r="B194" s="53" t="s">
        <v>181</v>
      </c>
      <c r="C194" s="51">
        <v>1</v>
      </c>
      <c r="D194" s="54">
        <v>6.8159999999999998</v>
      </c>
      <c r="E194" s="64" t="s">
        <v>27</v>
      </c>
      <c r="F194" s="56">
        <v>0</v>
      </c>
      <c r="G194" s="115"/>
    </row>
    <row r="195" spans="1:7" s="2" customFormat="1" ht="12" hidden="1" customHeight="1" x14ac:dyDescent="0.2">
      <c r="A195" s="60"/>
      <c r="B195" s="53">
        <v>0</v>
      </c>
      <c r="C195" s="51">
        <v>0</v>
      </c>
      <c r="D195" s="54">
        <v>0</v>
      </c>
      <c r="E195" s="55"/>
      <c r="F195" s="56">
        <v>0</v>
      </c>
      <c r="G195" s="57">
        <f t="shared" ref="G195" si="11">ROUND(C195*D195*F195,2)</f>
        <v>0</v>
      </c>
    </row>
    <row r="196" spans="1:7" s="2" customFormat="1" ht="12" x14ac:dyDescent="0.2">
      <c r="A196" s="60"/>
      <c r="B196" s="58" t="s">
        <v>182</v>
      </c>
      <c r="C196" s="51">
        <v>0</v>
      </c>
      <c r="D196" s="54"/>
      <c r="E196" s="55"/>
      <c r="F196" s="56"/>
      <c r="G196" s="57"/>
    </row>
    <row r="197" spans="1:7" s="2" customFormat="1" ht="12" hidden="1" x14ac:dyDescent="0.2">
      <c r="A197" s="60"/>
      <c r="B197" s="58">
        <v>0</v>
      </c>
      <c r="C197" s="51">
        <v>0</v>
      </c>
      <c r="D197" s="54"/>
      <c r="E197" s="55"/>
      <c r="F197" s="56"/>
      <c r="G197" s="57"/>
    </row>
    <row r="198" spans="1:7" s="2" customFormat="1" ht="13.5" customHeight="1" x14ac:dyDescent="0.2">
      <c r="A198" s="60"/>
      <c r="B198" s="53" t="s">
        <v>183</v>
      </c>
      <c r="C198" s="51">
        <v>22</v>
      </c>
      <c r="D198" s="54">
        <v>120</v>
      </c>
      <c r="E198" s="55" t="s">
        <v>27</v>
      </c>
      <c r="F198" s="56">
        <v>5.38</v>
      </c>
      <c r="G198" s="57">
        <f t="shared" ref="G198:G220" si="12">ROUND(C198*D198*F198,2)</f>
        <v>14203.2</v>
      </c>
    </row>
    <row r="199" spans="1:7" s="2" customFormat="1" ht="12" hidden="1" x14ac:dyDescent="0.2">
      <c r="A199" s="60"/>
      <c r="B199" s="53" t="s">
        <v>184</v>
      </c>
      <c r="C199" s="51">
        <v>0</v>
      </c>
      <c r="D199" s="54">
        <v>0</v>
      </c>
      <c r="E199" s="55" t="s">
        <v>27</v>
      </c>
      <c r="F199" s="56">
        <v>21.5</v>
      </c>
      <c r="G199" s="57">
        <f t="shared" si="12"/>
        <v>0</v>
      </c>
    </row>
    <row r="200" spans="1:7" s="2" customFormat="1" ht="12" hidden="1" x14ac:dyDescent="0.2">
      <c r="A200" s="60"/>
      <c r="B200" s="53" t="s">
        <v>50</v>
      </c>
      <c r="C200" s="51">
        <v>0</v>
      </c>
      <c r="D200" s="54">
        <v>0</v>
      </c>
      <c r="E200" s="55" t="s">
        <v>27</v>
      </c>
      <c r="F200" s="56">
        <v>0</v>
      </c>
      <c r="G200" s="57">
        <f t="shared" si="12"/>
        <v>0</v>
      </c>
    </row>
    <row r="201" spans="1:7" s="2" customFormat="1" ht="24" hidden="1" x14ac:dyDescent="0.2">
      <c r="A201" s="60"/>
      <c r="B201" s="53" t="s">
        <v>47</v>
      </c>
      <c r="C201" s="51">
        <v>0</v>
      </c>
      <c r="D201" s="54">
        <v>0</v>
      </c>
      <c r="E201" s="55" t="s">
        <v>27</v>
      </c>
      <c r="F201" s="56">
        <v>3.32</v>
      </c>
      <c r="G201" s="57">
        <f t="shared" si="12"/>
        <v>0</v>
      </c>
    </row>
    <row r="202" spans="1:7" s="2" customFormat="1" ht="24" hidden="1" x14ac:dyDescent="0.2">
      <c r="A202" s="60"/>
      <c r="B202" s="53" t="s">
        <v>45</v>
      </c>
      <c r="C202" s="51">
        <v>0</v>
      </c>
      <c r="D202" s="54">
        <v>0</v>
      </c>
      <c r="E202" s="55" t="s">
        <v>46</v>
      </c>
      <c r="F202" s="56">
        <v>0</v>
      </c>
      <c r="G202" s="57">
        <f t="shared" si="12"/>
        <v>0</v>
      </c>
    </row>
    <row r="203" spans="1:7" s="2" customFormat="1" ht="12" x14ac:dyDescent="0.2">
      <c r="A203" s="60"/>
      <c r="B203" s="53" t="s">
        <v>54</v>
      </c>
      <c r="C203" s="51">
        <v>5</v>
      </c>
      <c r="D203" s="65">
        <v>72.2</v>
      </c>
      <c r="E203" s="55" t="s">
        <v>27</v>
      </c>
      <c r="F203" s="56">
        <v>5.33</v>
      </c>
      <c r="G203" s="57">
        <f t="shared" si="12"/>
        <v>1924.13</v>
      </c>
    </row>
    <row r="204" spans="1:7" s="2" customFormat="1" ht="12" hidden="1" x14ac:dyDescent="0.2">
      <c r="A204" s="60"/>
      <c r="B204" s="53" t="s">
        <v>49</v>
      </c>
      <c r="C204" s="51">
        <v>0</v>
      </c>
      <c r="D204" s="54">
        <v>0</v>
      </c>
      <c r="E204" s="55" t="s">
        <v>27</v>
      </c>
      <c r="F204" s="56">
        <v>37.159999999999997</v>
      </c>
      <c r="G204" s="57">
        <f t="shared" si="12"/>
        <v>0</v>
      </c>
    </row>
    <row r="205" spans="1:7" s="2" customFormat="1" ht="12" x14ac:dyDescent="0.2">
      <c r="A205" s="60"/>
      <c r="B205" s="53" t="s">
        <v>185</v>
      </c>
      <c r="C205" s="51">
        <v>39</v>
      </c>
      <c r="D205" s="65">
        <v>20</v>
      </c>
      <c r="E205" s="55" t="s">
        <v>27</v>
      </c>
      <c r="F205" s="56">
        <v>7.23</v>
      </c>
      <c r="G205" s="57">
        <f t="shared" si="12"/>
        <v>5639.4</v>
      </c>
    </row>
    <row r="206" spans="1:7" s="2" customFormat="1" ht="12" x14ac:dyDescent="0.2">
      <c r="A206" s="60"/>
      <c r="B206" s="53" t="s">
        <v>186</v>
      </c>
      <c r="C206" s="51">
        <v>27</v>
      </c>
      <c r="D206" s="65">
        <v>20</v>
      </c>
      <c r="E206" s="55" t="s">
        <v>27</v>
      </c>
      <c r="F206" s="56">
        <v>1.3378121025259242</v>
      </c>
      <c r="G206" s="57">
        <f t="shared" si="12"/>
        <v>722.42</v>
      </c>
    </row>
    <row r="207" spans="1:7" s="2" customFormat="1" ht="12" x14ac:dyDescent="0.2">
      <c r="A207" s="60"/>
      <c r="B207" s="53" t="s">
        <v>187</v>
      </c>
      <c r="C207" s="51">
        <v>26</v>
      </c>
      <c r="D207" s="65">
        <v>120</v>
      </c>
      <c r="E207" s="55" t="s">
        <v>27</v>
      </c>
      <c r="F207" s="56">
        <v>0.67</v>
      </c>
      <c r="G207" s="57">
        <f t="shared" si="12"/>
        <v>2090.4</v>
      </c>
    </row>
    <row r="208" spans="1:7" s="2" customFormat="1" ht="12" x14ac:dyDescent="0.2">
      <c r="A208" s="60"/>
      <c r="B208" s="53" t="s">
        <v>56</v>
      </c>
      <c r="C208" s="51">
        <v>70</v>
      </c>
      <c r="D208" s="65">
        <v>1</v>
      </c>
      <c r="E208" s="55" t="s">
        <v>33</v>
      </c>
      <c r="F208" s="56">
        <v>25.68</v>
      </c>
      <c r="G208" s="57">
        <f t="shared" si="12"/>
        <v>1797.6</v>
      </c>
    </row>
    <row r="209" spans="1:7" s="2" customFormat="1" ht="12" hidden="1" x14ac:dyDescent="0.2">
      <c r="A209" s="60"/>
      <c r="B209" s="53"/>
      <c r="C209" s="51">
        <v>0</v>
      </c>
      <c r="D209" s="65">
        <v>1.8</v>
      </c>
      <c r="E209" s="55"/>
      <c r="F209" s="56"/>
      <c r="G209" s="57">
        <f t="shared" si="12"/>
        <v>0</v>
      </c>
    </row>
    <row r="210" spans="1:7" s="2" customFormat="1" ht="12" x14ac:dyDescent="0.2">
      <c r="A210" s="60"/>
      <c r="B210" s="58" t="s">
        <v>188</v>
      </c>
      <c r="C210" s="51">
        <v>1</v>
      </c>
      <c r="D210" s="59">
        <v>1</v>
      </c>
      <c r="E210" s="55" t="s">
        <v>65</v>
      </c>
      <c r="F210" s="56"/>
      <c r="G210" s="57">
        <v>1080.54</v>
      </c>
    </row>
    <row r="211" spans="1:7" s="2" customFormat="1" ht="12" x14ac:dyDescent="0.2">
      <c r="A211" s="60"/>
      <c r="B211" s="58" t="s">
        <v>189</v>
      </c>
      <c r="C211" s="51">
        <v>0</v>
      </c>
      <c r="D211" s="54">
        <v>0</v>
      </c>
      <c r="E211" s="55"/>
      <c r="F211" s="56">
        <v>0</v>
      </c>
      <c r="G211" s="57">
        <f t="shared" si="12"/>
        <v>0</v>
      </c>
    </row>
    <row r="212" spans="1:7" s="2" customFormat="1" ht="12" x14ac:dyDescent="0.2">
      <c r="A212" s="60"/>
      <c r="B212" s="53" t="s">
        <v>190</v>
      </c>
      <c r="C212" s="51">
        <v>43</v>
      </c>
      <c r="D212" s="59">
        <v>422.5</v>
      </c>
      <c r="E212" s="55" t="s">
        <v>27</v>
      </c>
      <c r="F212" s="56">
        <v>0.7</v>
      </c>
      <c r="G212" s="57">
        <f t="shared" si="12"/>
        <v>12717.25</v>
      </c>
    </row>
    <row r="213" spans="1:7" s="2" customFormat="1" ht="12" x14ac:dyDescent="0.2">
      <c r="A213" s="60"/>
      <c r="B213" s="53" t="s">
        <v>54</v>
      </c>
      <c r="C213" s="51">
        <v>2</v>
      </c>
      <c r="D213" s="59">
        <v>72.2</v>
      </c>
      <c r="E213" s="55" t="s">
        <v>27</v>
      </c>
      <c r="F213" s="56">
        <v>19.39</v>
      </c>
      <c r="G213" s="57">
        <f t="shared" si="12"/>
        <v>2799.92</v>
      </c>
    </row>
    <row r="214" spans="1:7" s="2" customFormat="1" ht="12" x14ac:dyDescent="0.2">
      <c r="A214" s="60"/>
      <c r="B214" s="53" t="s">
        <v>191</v>
      </c>
      <c r="C214" s="51">
        <v>38</v>
      </c>
      <c r="D214" s="59">
        <v>230</v>
      </c>
      <c r="E214" s="55" t="s">
        <v>27</v>
      </c>
      <c r="F214" s="56">
        <v>0.68</v>
      </c>
      <c r="G214" s="57">
        <f t="shared" si="12"/>
        <v>5943.2</v>
      </c>
    </row>
    <row r="215" spans="1:7" s="2" customFormat="1" ht="24" x14ac:dyDescent="0.2">
      <c r="A215" s="60"/>
      <c r="B215" s="53" t="s">
        <v>192</v>
      </c>
      <c r="C215" s="51">
        <v>2</v>
      </c>
      <c r="D215" s="59">
        <v>230</v>
      </c>
      <c r="E215" s="55" t="s">
        <v>27</v>
      </c>
      <c r="F215" s="56">
        <v>6.19</v>
      </c>
      <c r="G215" s="57">
        <f t="shared" si="12"/>
        <v>2847.4</v>
      </c>
    </row>
    <row r="216" spans="1:7" s="2" customFormat="1" ht="12" x14ac:dyDescent="0.2">
      <c r="A216" s="60"/>
      <c r="B216" s="53" t="s">
        <v>193</v>
      </c>
      <c r="C216" s="51">
        <v>2</v>
      </c>
      <c r="D216" s="59">
        <v>230</v>
      </c>
      <c r="E216" s="55" t="s">
        <v>27</v>
      </c>
      <c r="F216" s="56">
        <v>1.06</v>
      </c>
      <c r="G216" s="57">
        <f t="shared" si="12"/>
        <v>487.6</v>
      </c>
    </row>
    <row r="217" spans="1:7" s="3" customFormat="1" ht="12" hidden="1" x14ac:dyDescent="0.2">
      <c r="A217" s="66"/>
      <c r="B217" s="67" t="s">
        <v>194</v>
      </c>
      <c r="C217" s="68">
        <v>0</v>
      </c>
      <c r="D217" s="69">
        <v>230</v>
      </c>
      <c r="E217" s="70" t="s">
        <v>27</v>
      </c>
      <c r="F217" s="71">
        <v>0.91</v>
      </c>
      <c r="G217" s="72">
        <f t="shared" si="12"/>
        <v>0</v>
      </c>
    </row>
    <row r="218" spans="1:7" s="2" customFormat="1" ht="12" x14ac:dyDescent="0.2">
      <c r="A218" s="60"/>
      <c r="B218" s="53" t="s">
        <v>186</v>
      </c>
      <c r="C218" s="51">
        <v>43</v>
      </c>
      <c r="D218" s="59">
        <v>20</v>
      </c>
      <c r="E218" s="55" t="s">
        <v>27</v>
      </c>
      <c r="F218" s="56">
        <v>1.34</v>
      </c>
      <c r="G218" s="57">
        <f t="shared" si="12"/>
        <v>1152.4000000000001</v>
      </c>
    </row>
    <row r="219" spans="1:7" s="2" customFormat="1" ht="12" hidden="1" x14ac:dyDescent="0.2">
      <c r="A219" s="60"/>
      <c r="B219" s="53">
        <v>0</v>
      </c>
      <c r="C219" s="51">
        <v>0</v>
      </c>
      <c r="D219" s="59">
        <v>0</v>
      </c>
      <c r="E219" s="55">
        <v>0</v>
      </c>
      <c r="F219" s="56">
        <v>0</v>
      </c>
      <c r="G219" s="57">
        <f t="shared" si="12"/>
        <v>0</v>
      </c>
    </row>
    <row r="220" spans="1:7" s="2" customFormat="1" ht="12" x14ac:dyDescent="0.2">
      <c r="A220" s="60"/>
      <c r="B220" s="53" t="s">
        <v>56</v>
      </c>
      <c r="C220" s="51">
        <v>64</v>
      </c>
      <c r="D220" s="59">
        <v>1</v>
      </c>
      <c r="E220" s="55" t="s">
        <v>33</v>
      </c>
      <c r="F220" s="56">
        <v>25.68</v>
      </c>
      <c r="G220" s="57">
        <f t="shared" si="12"/>
        <v>1643.52</v>
      </c>
    </row>
    <row r="221" spans="1:7" s="2" customFormat="1" ht="12" hidden="1" x14ac:dyDescent="0.2">
      <c r="A221" s="60"/>
      <c r="B221" s="53"/>
      <c r="C221" s="54"/>
      <c r="D221" s="59"/>
      <c r="E221" s="55"/>
      <c r="F221" s="56"/>
      <c r="G221" s="57"/>
    </row>
    <row r="222" spans="1:7" s="2" customFormat="1" ht="12" hidden="1" x14ac:dyDescent="0.2">
      <c r="A222" s="60"/>
      <c r="B222" s="58" t="s">
        <v>195</v>
      </c>
      <c r="C222" s="35"/>
      <c r="D222" s="59"/>
      <c r="E222" s="55"/>
      <c r="F222" s="56"/>
      <c r="G222" s="57"/>
    </row>
    <row r="223" spans="1:7" s="2" customFormat="1" ht="12" hidden="1" x14ac:dyDescent="0.2">
      <c r="A223" s="60"/>
      <c r="B223" s="53" t="s">
        <v>196</v>
      </c>
      <c r="C223" s="51">
        <v>1</v>
      </c>
      <c r="D223" s="54">
        <v>0</v>
      </c>
      <c r="E223" s="55" t="s">
        <v>33</v>
      </c>
      <c r="F223" s="56">
        <v>629.66999999999996</v>
      </c>
      <c r="G223" s="57">
        <f t="shared" ref="G223:G225" si="13">ROUND(C223*D223*F223,2)</f>
        <v>0</v>
      </c>
    </row>
    <row r="224" spans="1:7" s="2" customFormat="1" ht="12" hidden="1" x14ac:dyDescent="0.2">
      <c r="A224" s="60"/>
      <c r="B224" s="53" t="s">
        <v>197</v>
      </c>
      <c r="C224" s="51">
        <v>1</v>
      </c>
      <c r="D224" s="54">
        <v>0</v>
      </c>
      <c r="E224" s="55" t="s">
        <v>33</v>
      </c>
      <c r="F224" s="56">
        <v>72.349999999999994</v>
      </c>
      <c r="G224" s="57">
        <f t="shared" si="13"/>
        <v>0</v>
      </c>
    </row>
    <row r="225" spans="1:7" s="2" customFormat="1" ht="12" hidden="1" x14ac:dyDescent="0.2">
      <c r="A225" s="60"/>
      <c r="B225" s="53" t="s">
        <v>198</v>
      </c>
      <c r="C225" s="51">
        <v>1</v>
      </c>
      <c r="D225" s="54">
        <v>0</v>
      </c>
      <c r="E225" s="55" t="s">
        <v>46</v>
      </c>
      <c r="F225" s="56">
        <v>560.6</v>
      </c>
      <c r="G225" s="57">
        <f t="shared" si="13"/>
        <v>0</v>
      </c>
    </row>
    <row r="226" spans="1:7" s="77" customFormat="1" ht="12" x14ac:dyDescent="0.2">
      <c r="A226" s="73"/>
      <c r="B226" s="74" t="s">
        <v>66</v>
      </c>
      <c r="C226" s="75"/>
      <c r="D226" s="76"/>
      <c r="E226" s="70"/>
      <c r="F226" s="71"/>
      <c r="G226" s="72"/>
    </row>
    <row r="227" spans="1:7" s="2" customFormat="1" ht="12" x14ac:dyDescent="0.2">
      <c r="A227" s="60"/>
      <c r="B227" s="53" t="s">
        <v>96</v>
      </c>
      <c r="C227" s="51">
        <v>1</v>
      </c>
      <c r="D227" s="59">
        <v>24</v>
      </c>
      <c r="E227" s="55" t="s">
        <v>27</v>
      </c>
      <c r="F227" s="56">
        <v>644.59541666666667</v>
      </c>
      <c r="G227" s="57">
        <v>15470.29</v>
      </c>
    </row>
    <row r="228" spans="1:7" s="2" customFormat="1" ht="12" x14ac:dyDescent="0.2">
      <c r="A228" s="60"/>
      <c r="B228" s="53" t="s">
        <v>97</v>
      </c>
      <c r="C228" s="51">
        <v>1</v>
      </c>
      <c r="D228" s="59">
        <v>1</v>
      </c>
      <c r="E228" s="55" t="s">
        <v>33</v>
      </c>
      <c r="F228" s="56">
        <v>422.71</v>
      </c>
      <c r="G228" s="57">
        <v>422.71</v>
      </c>
    </row>
    <row r="229" spans="1:7" s="2" customFormat="1" ht="12" x14ac:dyDescent="0.2">
      <c r="A229" s="60"/>
      <c r="B229" s="53" t="s">
        <v>98</v>
      </c>
      <c r="C229" s="51">
        <v>1</v>
      </c>
      <c r="D229" s="54">
        <v>0.32</v>
      </c>
      <c r="E229" s="55" t="s">
        <v>27</v>
      </c>
      <c r="F229" s="56">
        <v>753.1875</v>
      </c>
      <c r="G229" s="57">
        <v>241.02</v>
      </c>
    </row>
    <row r="230" spans="1:7" s="2" customFormat="1" ht="12" hidden="1" x14ac:dyDescent="0.2">
      <c r="A230" s="60"/>
      <c r="B230" s="53"/>
      <c r="C230" s="51"/>
      <c r="D230" s="54"/>
      <c r="E230" s="55"/>
      <c r="F230" s="56"/>
      <c r="G230" s="57"/>
    </row>
    <row r="231" spans="1:7" s="2" customFormat="1" ht="12" hidden="1" x14ac:dyDescent="0.2">
      <c r="A231" s="60"/>
      <c r="B231" s="53"/>
      <c r="C231" s="51"/>
      <c r="D231" s="54"/>
      <c r="E231" s="55"/>
      <c r="F231" s="56"/>
      <c r="G231" s="57"/>
    </row>
    <row r="232" spans="1:7" s="2" customFormat="1" ht="12" hidden="1" x14ac:dyDescent="0.2">
      <c r="A232" s="60"/>
      <c r="B232" s="53"/>
      <c r="C232" s="51"/>
      <c r="D232" s="54"/>
      <c r="E232" s="55"/>
      <c r="F232" s="56"/>
      <c r="G232" s="57"/>
    </row>
    <row r="233" spans="1:7" s="2" customFormat="1" ht="12" hidden="1" x14ac:dyDescent="0.2">
      <c r="A233" s="60"/>
      <c r="B233" s="53"/>
      <c r="C233" s="51"/>
      <c r="D233" s="54"/>
      <c r="E233" s="55"/>
      <c r="F233" s="56"/>
      <c r="G233" s="57"/>
    </row>
    <row r="234" spans="1:7" s="2" customFormat="1" ht="12" hidden="1" x14ac:dyDescent="0.2">
      <c r="A234" s="60"/>
      <c r="B234" s="53"/>
      <c r="C234" s="51"/>
      <c r="D234" s="54"/>
      <c r="E234" s="55"/>
      <c r="F234" s="56"/>
      <c r="G234" s="57"/>
    </row>
    <row r="235" spans="1:7" s="2" customFormat="1" ht="12" hidden="1" x14ac:dyDescent="0.2">
      <c r="A235" s="60"/>
      <c r="B235" s="53"/>
      <c r="C235" s="51"/>
      <c r="D235" s="54"/>
      <c r="E235" s="55"/>
      <c r="F235" s="56"/>
      <c r="G235" s="57"/>
    </row>
    <row r="236" spans="1:7" s="2" customFormat="1" ht="12" hidden="1" x14ac:dyDescent="0.2">
      <c r="A236" s="60"/>
      <c r="B236" s="53"/>
      <c r="C236" s="51"/>
      <c r="D236" s="54"/>
      <c r="E236" s="55"/>
      <c r="F236" s="56"/>
      <c r="G236" s="57"/>
    </row>
    <row r="237" spans="1:7" s="2" customFormat="1" ht="12" hidden="1" x14ac:dyDescent="0.2">
      <c r="A237" s="60"/>
      <c r="B237" s="53"/>
      <c r="C237" s="51"/>
      <c r="D237" s="54"/>
      <c r="E237" s="55"/>
      <c r="F237" s="56"/>
      <c r="G237" s="57"/>
    </row>
    <row r="238" spans="1:7" s="77" customFormat="1" ht="12" x14ac:dyDescent="0.2">
      <c r="A238" s="73"/>
      <c r="B238" s="74" t="s">
        <v>67</v>
      </c>
      <c r="C238" s="75"/>
      <c r="D238" s="76"/>
      <c r="E238" s="70"/>
      <c r="F238" s="71"/>
      <c r="G238" s="72"/>
    </row>
    <row r="239" spans="1:7" s="77" customFormat="1" ht="12" x14ac:dyDescent="0.2">
      <c r="A239" s="73"/>
      <c r="B239" s="53" t="s">
        <v>94</v>
      </c>
      <c r="C239" s="51" t="s">
        <v>95</v>
      </c>
      <c r="D239" s="59">
        <v>1</v>
      </c>
      <c r="E239" s="55">
        <v>1</v>
      </c>
      <c r="F239" s="56">
        <v>15792.24</v>
      </c>
      <c r="G239" s="57">
        <v>15792.24</v>
      </c>
    </row>
    <row r="240" spans="1:7" s="77" customFormat="1" ht="12" hidden="1" x14ac:dyDescent="0.2">
      <c r="A240" s="73"/>
      <c r="B240" s="78"/>
      <c r="C240" s="78"/>
      <c r="D240" s="78"/>
      <c r="E240" s="78"/>
      <c r="F240" s="78"/>
      <c r="G240" s="78"/>
    </row>
    <row r="241" spans="1:7" s="77" customFormat="1" ht="12" hidden="1" x14ac:dyDescent="0.2">
      <c r="A241" s="73"/>
      <c r="B241" s="53"/>
      <c r="C241" s="51"/>
      <c r="D241" s="59"/>
      <c r="E241" s="55"/>
      <c r="F241" s="56"/>
      <c r="G241" s="57"/>
    </row>
    <row r="242" spans="1:7" s="77" customFormat="1" ht="12" hidden="1" x14ac:dyDescent="0.2">
      <c r="A242" s="73"/>
      <c r="B242" s="53"/>
      <c r="C242" s="51"/>
      <c r="D242" s="59"/>
      <c r="E242" s="55"/>
      <c r="F242" s="56"/>
      <c r="G242" s="57"/>
    </row>
    <row r="243" spans="1:7" s="77" customFormat="1" ht="12" hidden="1" x14ac:dyDescent="0.2">
      <c r="A243" s="73"/>
      <c r="B243" s="53"/>
      <c r="C243" s="51"/>
      <c r="D243" s="59"/>
      <c r="E243" s="55"/>
      <c r="F243" s="56"/>
      <c r="G243" s="57"/>
    </row>
    <row r="244" spans="1:7" s="77" customFormat="1" ht="12" hidden="1" x14ac:dyDescent="0.2">
      <c r="A244" s="73"/>
      <c r="B244" s="53"/>
      <c r="C244" s="51"/>
      <c r="D244" s="59"/>
      <c r="E244" s="55"/>
      <c r="F244" s="56"/>
      <c r="G244" s="57"/>
    </row>
    <row r="245" spans="1:7" s="77" customFormat="1" ht="12" hidden="1" x14ac:dyDescent="0.2">
      <c r="A245" s="73"/>
      <c r="B245" s="53"/>
      <c r="C245" s="51"/>
      <c r="D245" s="59"/>
      <c r="E245" s="55"/>
      <c r="F245" s="56"/>
      <c r="G245" s="57"/>
    </row>
    <row r="246" spans="1:7" s="77" customFormat="1" ht="12" hidden="1" x14ac:dyDescent="0.2">
      <c r="A246" s="73"/>
      <c r="B246" s="53"/>
      <c r="C246" s="51"/>
      <c r="D246" s="59"/>
      <c r="E246" s="55"/>
      <c r="F246" s="56"/>
      <c r="G246" s="57"/>
    </row>
    <row r="247" spans="1:7" s="77" customFormat="1" ht="12" hidden="1" x14ac:dyDescent="0.2">
      <c r="A247" s="73"/>
      <c r="B247" s="53"/>
      <c r="C247" s="51"/>
      <c r="D247" s="59"/>
      <c r="E247" s="55"/>
      <c r="F247" s="56"/>
      <c r="G247" s="57"/>
    </row>
    <row r="248" spans="1:7" s="77" customFormat="1" ht="12" hidden="1" x14ac:dyDescent="0.2">
      <c r="A248" s="73"/>
      <c r="B248" s="53"/>
      <c r="C248" s="51"/>
      <c r="D248" s="59"/>
      <c r="E248" s="55"/>
      <c r="F248" s="56"/>
      <c r="G248" s="57"/>
    </row>
    <row r="249" spans="1:7" s="77" customFormat="1" ht="12" hidden="1" x14ac:dyDescent="0.2">
      <c r="A249" s="73"/>
      <c r="B249" s="53"/>
      <c r="C249" s="51"/>
      <c r="D249" s="59"/>
      <c r="E249" s="55"/>
      <c r="F249" s="56"/>
      <c r="G249" s="57"/>
    </row>
    <row r="250" spans="1:7" s="77" customFormat="1" ht="12" x14ac:dyDescent="0.2">
      <c r="A250" s="73"/>
      <c r="B250" s="74" t="s">
        <v>68</v>
      </c>
      <c r="C250" s="75"/>
      <c r="D250" s="69"/>
      <c r="E250" s="70"/>
      <c r="F250" s="71"/>
      <c r="G250" s="72"/>
    </row>
    <row r="251" spans="1:7" s="2" customFormat="1" ht="24" x14ac:dyDescent="0.2">
      <c r="A251" s="60"/>
      <c r="B251" s="53" t="s">
        <v>69</v>
      </c>
      <c r="C251" s="51">
        <v>10</v>
      </c>
      <c r="D251" s="35">
        <f>D58</f>
        <v>520.41999999999996</v>
      </c>
      <c r="E251" s="51" t="s">
        <v>61</v>
      </c>
      <c r="F251" s="79">
        <v>1.35</v>
      </c>
      <c r="G251" s="57">
        <f>D251*F251*C251</f>
        <v>7025.67</v>
      </c>
    </row>
    <row r="252" spans="1:7" s="77" customFormat="1" ht="12" x14ac:dyDescent="0.2">
      <c r="A252" s="73"/>
      <c r="B252" s="74" t="s">
        <v>70</v>
      </c>
      <c r="C252" s="68"/>
      <c r="D252" s="75"/>
      <c r="E252" s="75"/>
      <c r="F252" s="80"/>
      <c r="G252" s="81"/>
    </row>
    <row r="253" spans="1:7" s="2" customFormat="1" ht="24" x14ac:dyDescent="0.2">
      <c r="A253" s="60"/>
      <c r="B253" s="53" t="s">
        <v>71</v>
      </c>
      <c r="C253" s="51">
        <f>C251</f>
        <v>10</v>
      </c>
      <c r="D253" s="35">
        <f>D251</f>
        <v>520.41999999999996</v>
      </c>
      <c r="E253" s="51" t="s">
        <v>61</v>
      </c>
      <c r="F253" s="79">
        <v>2.91</v>
      </c>
      <c r="G253" s="57">
        <f>D253*F253*C253</f>
        <v>15144.222</v>
      </c>
    </row>
    <row r="254" spans="1:7" s="2" customFormat="1" ht="12" x14ac:dyDescent="0.2">
      <c r="A254" s="19"/>
      <c r="B254" s="82"/>
      <c r="C254" s="35"/>
      <c r="D254" s="35"/>
      <c r="E254" s="83" t="s">
        <v>72</v>
      </c>
      <c r="G254" s="84">
        <f>SUM(G25:G253)</f>
        <v>182410.94060999542</v>
      </c>
    </row>
    <row r="255" spans="1:7" s="2" customFormat="1" ht="12" x14ac:dyDescent="0.2">
      <c r="A255" s="19"/>
      <c r="B255" s="85"/>
      <c r="C255" s="61"/>
      <c r="D255" s="61"/>
      <c r="E255" s="61"/>
      <c r="F255" s="86"/>
      <c r="G255" s="87"/>
    </row>
    <row r="256" spans="1:7" s="2" customFormat="1" x14ac:dyDescent="0.2">
      <c r="A256" s="19"/>
      <c r="B256" s="85"/>
      <c r="C256" s="61"/>
      <c r="D256" s="61"/>
      <c r="E256" s="61"/>
      <c r="F256" s="86"/>
      <c r="G256" s="88" t="s">
        <v>73</v>
      </c>
    </row>
    <row r="257" spans="1:7" s="2" customFormat="1" ht="12" hidden="1" x14ac:dyDescent="0.2">
      <c r="A257" s="19"/>
      <c r="B257" s="85"/>
      <c r="C257" s="61"/>
      <c r="D257" s="61"/>
      <c r="E257" s="61"/>
      <c r="F257" s="86"/>
      <c r="G257" s="87"/>
    </row>
    <row r="258" spans="1:7" s="2" customFormat="1" ht="12" hidden="1" x14ac:dyDescent="0.2">
      <c r="A258" s="19"/>
      <c r="B258" s="85"/>
      <c r="C258" s="61"/>
      <c r="D258" s="61"/>
      <c r="E258" s="61"/>
      <c r="F258" s="86"/>
      <c r="G258" s="87"/>
    </row>
    <row r="259" spans="1:7" s="18" customFormat="1" hidden="1" x14ac:dyDescent="0.2">
      <c r="A259" s="89" t="s">
        <v>74</v>
      </c>
      <c r="C259" s="90"/>
      <c r="D259" s="90"/>
      <c r="E259" s="90"/>
      <c r="F259" s="90"/>
      <c r="G259" s="91"/>
    </row>
    <row r="260" spans="1:7" s="18" customFormat="1" hidden="1" x14ac:dyDescent="0.2">
      <c r="A260" s="89"/>
      <c r="B260" s="92" t="s">
        <v>75</v>
      </c>
      <c r="C260" s="93"/>
      <c r="D260" s="2"/>
      <c r="E260" s="2"/>
      <c r="F260" s="2"/>
      <c r="G260" s="3"/>
    </row>
    <row r="261" spans="1:7" s="18" customFormat="1" hidden="1" x14ac:dyDescent="0.2">
      <c r="B261" s="94" t="s">
        <v>76</v>
      </c>
      <c r="C261" s="2"/>
      <c r="D261" s="2"/>
      <c r="E261" s="2"/>
      <c r="F261" s="2"/>
      <c r="G261" s="3"/>
    </row>
    <row r="262" spans="1:7" s="18" customFormat="1" hidden="1" x14ac:dyDescent="0.2">
      <c r="A262" s="89" t="s">
        <v>77</v>
      </c>
      <c r="C262" s="2"/>
      <c r="D262" s="2"/>
      <c r="E262" s="2"/>
      <c r="F262" s="2"/>
      <c r="G262" s="3"/>
    </row>
    <row r="263" spans="1:7" s="18" customFormat="1" hidden="1" x14ac:dyDescent="0.2">
      <c r="A263" s="89" t="s">
        <v>78</v>
      </c>
      <c r="C263" s="2"/>
      <c r="D263" s="2"/>
      <c r="E263" s="2"/>
      <c r="F263" s="2"/>
      <c r="G263" s="3"/>
    </row>
    <row r="264" spans="1:7" s="18" customFormat="1" hidden="1" x14ac:dyDescent="0.2">
      <c r="A264" s="89" t="s">
        <v>79</v>
      </c>
      <c r="C264" s="2"/>
      <c r="D264" s="2"/>
      <c r="E264" s="2"/>
      <c r="F264" s="2"/>
      <c r="G264" s="3"/>
    </row>
    <row r="265" spans="1:7" s="18" customFormat="1" hidden="1" x14ac:dyDescent="0.2">
      <c r="B265" s="2"/>
      <c r="C265" s="2"/>
      <c r="D265" s="2"/>
      <c r="E265" s="2"/>
      <c r="F265" s="2"/>
      <c r="G265" s="3"/>
    </row>
    <row r="266" spans="1:7" s="18" customFormat="1" hidden="1" x14ac:dyDescent="0.2">
      <c r="B266" s="89" t="s">
        <v>80</v>
      </c>
      <c r="C266" s="2"/>
      <c r="D266" s="2"/>
      <c r="E266" s="2"/>
      <c r="F266" s="2"/>
      <c r="G266" s="3"/>
    </row>
    <row r="267" spans="1:7" s="18" customFormat="1" hidden="1" x14ac:dyDescent="0.2">
      <c r="B267" s="2"/>
      <c r="C267" s="2"/>
      <c r="D267" s="2"/>
      <c r="E267" s="2"/>
      <c r="F267" s="2"/>
      <c r="G267" s="3"/>
    </row>
    <row r="268" spans="1:7" s="18" customFormat="1" hidden="1" x14ac:dyDescent="0.2">
      <c r="B268" s="95" t="s">
        <v>81</v>
      </c>
      <c r="C268" s="96" t="s">
        <v>82</v>
      </c>
      <c r="D268" s="97"/>
      <c r="E268" s="98"/>
      <c r="F268" s="98"/>
      <c r="G268" s="11"/>
    </row>
    <row r="269" spans="1:7" s="18" customFormat="1" hidden="1" x14ac:dyDescent="0.2">
      <c r="C269" s="94" t="s">
        <v>83</v>
      </c>
      <c r="E269" s="116" t="s">
        <v>84</v>
      </c>
      <c r="F269" s="116"/>
      <c r="G269" s="11"/>
    </row>
    <row r="270" spans="1:7" s="18" customFormat="1" hidden="1" x14ac:dyDescent="0.2">
      <c r="B270" s="2"/>
      <c r="C270" s="2"/>
      <c r="D270" s="2"/>
      <c r="E270" s="2"/>
      <c r="F270" s="2"/>
      <c r="G270" s="3"/>
    </row>
    <row r="271" spans="1:7" s="18" customFormat="1" hidden="1" x14ac:dyDescent="0.2">
      <c r="B271" s="99" t="s">
        <v>85</v>
      </c>
      <c r="C271" s="106" t="s">
        <v>86</v>
      </c>
      <c r="D271" s="106"/>
      <c r="E271" s="98"/>
      <c r="F271" s="98"/>
      <c r="G271" s="3"/>
    </row>
    <row r="272" spans="1:7" s="18" customFormat="1" hidden="1" x14ac:dyDescent="0.2">
      <c r="C272" s="94" t="s">
        <v>83</v>
      </c>
      <c r="E272" s="116" t="s">
        <v>84</v>
      </c>
      <c r="F272" s="116"/>
      <c r="G272" s="3"/>
    </row>
    <row r="273" spans="1:7" s="18" customFormat="1" hidden="1" x14ac:dyDescent="0.2">
      <c r="B273" s="89" t="s">
        <v>87</v>
      </c>
      <c r="C273" s="2"/>
      <c r="D273" s="2"/>
      <c r="E273" s="2"/>
      <c r="F273" s="2"/>
      <c r="G273" s="3"/>
    </row>
    <row r="274" spans="1:7" s="18" customFormat="1" ht="26.25" hidden="1" customHeight="1" x14ac:dyDescent="0.2">
      <c r="A274" s="118" t="s">
        <v>88</v>
      </c>
      <c r="B274" s="118"/>
      <c r="C274" s="118"/>
      <c r="D274" s="118"/>
      <c r="E274" s="118"/>
      <c r="F274" s="118"/>
      <c r="G274" s="118"/>
    </row>
    <row r="275" spans="1:7" s="18" customFormat="1" ht="24.75" hidden="1" customHeight="1" x14ac:dyDescent="0.2">
      <c r="A275" s="119" t="s">
        <v>89</v>
      </c>
      <c r="B275" s="119"/>
      <c r="C275" s="119"/>
      <c r="D275" s="119"/>
      <c r="E275" s="119"/>
      <c r="F275" s="119"/>
      <c r="G275" s="119"/>
    </row>
    <row r="276" spans="1:7" s="18" customFormat="1" ht="24.75" hidden="1" customHeight="1" x14ac:dyDescent="0.2">
      <c r="A276" s="118" t="s">
        <v>90</v>
      </c>
      <c r="B276" s="118"/>
      <c r="C276" s="118"/>
      <c r="D276" s="118"/>
      <c r="E276" s="118"/>
      <c r="F276" s="118"/>
      <c r="G276" s="118"/>
    </row>
    <row r="277" spans="1:7" s="18" customFormat="1" ht="24.75" hidden="1" customHeight="1" x14ac:dyDescent="0.2">
      <c r="A277" s="118" t="s">
        <v>91</v>
      </c>
      <c r="B277" s="118"/>
      <c r="C277" s="118"/>
      <c r="D277" s="118"/>
      <c r="E277" s="118"/>
      <c r="F277" s="118"/>
      <c r="G277" s="118"/>
    </row>
    <row r="278" spans="1:7" s="18" customFormat="1" ht="24.75" hidden="1" customHeight="1" x14ac:dyDescent="0.2">
      <c r="A278" s="118" t="s">
        <v>92</v>
      </c>
      <c r="B278" s="118"/>
      <c r="C278" s="118"/>
      <c r="D278" s="118"/>
      <c r="E278" s="118"/>
      <c r="F278" s="118"/>
      <c r="G278" s="118"/>
    </row>
    <row r="279" spans="1:7" s="18" customFormat="1" ht="63.75" hidden="1" customHeight="1" x14ac:dyDescent="0.2">
      <c r="A279" s="117" t="s">
        <v>93</v>
      </c>
      <c r="B279" s="117"/>
      <c r="C279" s="117"/>
      <c r="D279" s="117"/>
      <c r="E279" s="117"/>
      <c r="F279" s="117"/>
      <c r="G279" s="117"/>
    </row>
    <row r="280" spans="1:7" s="18" customFormat="1" x14ac:dyDescent="0.2">
      <c r="G280" s="11"/>
    </row>
  </sheetData>
  <mergeCells count="25">
    <mergeCell ref="A279:G279"/>
    <mergeCell ref="E272:F272"/>
    <mergeCell ref="A274:G274"/>
    <mergeCell ref="A275:G275"/>
    <mergeCell ref="A276:G276"/>
    <mergeCell ref="A277:G277"/>
    <mergeCell ref="A278:G278"/>
    <mergeCell ref="C271:D271"/>
    <mergeCell ref="A15:G15"/>
    <mergeCell ref="A16:G16"/>
    <mergeCell ref="A17:G17"/>
    <mergeCell ref="A18:B18"/>
    <mergeCell ref="A20:G20"/>
    <mergeCell ref="B21:G21"/>
    <mergeCell ref="C23:D23"/>
    <mergeCell ref="B24:G24"/>
    <mergeCell ref="B61:G61"/>
    <mergeCell ref="G187:G194"/>
    <mergeCell ref="E269:F269"/>
    <mergeCell ref="A14:G14"/>
    <mergeCell ref="E1:G1"/>
    <mergeCell ref="B5:G5"/>
    <mergeCell ref="A11:G11"/>
    <mergeCell ref="A12:G12"/>
    <mergeCell ref="A13:G13"/>
  </mergeCells>
  <pageMargins left="0.94" right="0.15748031496062992" top="0.51181102362204722" bottom="0.27" header="0.31496062992125984" footer="0.38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2.8</vt:lpstr>
      <vt:lpstr>Б13</vt:lpstr>
      <vt:lpstr>'2.8'!Область_печати</vt:lpstr>
      <vt:lpstr>Б13!Область_печати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Чибисова</cp:lastModifiedBy>
  <cp:lastPrinted>2020-03-30T07:15:40Z</cp:lastPrinted>
  <dcterms:created xsi:type="dcterms:W3CDTF">2020-03-26T09:34:41Z</dcterms:created>
  <dcterms:modified xsi:type="dcterms:W3CDTF">2020-03-30T07:20:44Z</dcterms:modified>
</cp:coreProperties>
</file>